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160" tabRatio="601" activeTab="0"/>
  </bookViews>
  <sheets>
    <sheet name="índex 7.3" sheetId="1" r:id="rId1"/>
    <sheet name="preu habitatge nou" sheetId="2" r:id="rId2"/>
    <sheet name="preu habitatge seg. mà BCN " sheetId="3" r:id="rId3"/>
    <sheet name="preu habitatge 2a mà (mun)" sheetId="4" r:id="rId4"/>
    <sheet name="Lloguers Barcelona" sheetId="5" r:id="rId5"/>
    <sheet name="Lloguers districtes 2001" sheetId="6" r:id="rId6"/>
    <sheet name="Lloguers Catalunya 00-01" sheetId="7" r:id="rId7"/>
    <sheet name="hipoteques" sheetId="8" r:id="rId8"/>
  </sheets>
  <definedNames>
    <definedName name="_xlnm.Print_Area" localSheetId="7">'hipoteques'!$A$1:$AX$30</definedName>
    <definedName name="_xlnm.Print_Area" localSheetId="4">'Lloguers Barcelona'!$A$1:$O$32</definedName>
    <definedName name="_xlnm.Print_Area" localSheetId="6">'Lloguers Catalunya 00-01'!$A$1:$G$50</definedName>
    <definedName name="_xlnm.Print_Area" localSheetId="5">'Lloguers districtes 2001'!$A$1:$I$23</definedName>
    <definedName name="_xlnm.Print_Area" localSheetId="3">'preu habitatge 2a mà (mun)'!$A$1:$K$28</definedName>
    <definedName name="_xlnm.Print_Area" localSheetId="1">'preu habitatge nou'!$A$1:$H$54</definedName>
    <definedName name="_xlnm.Print_Area" localSheetId="2">'preu habitatge seg. mà BCN '!$A$1:$K$25</definedName>
    <definedName name="PREUSBCN" localSheetId="2">'preu habitatge seg. mà BCN '!$E$24:$E$24</definedName>
    <definedName name="TABLE" localSheetId="5">'Lloguers districtes 2001'!$A$29:$F$34</definedName>
    <definedName name="TABLE" localSheetId="2">'preu habitatge seg. mà BCN '!$B$23:$D$24</definedName>
    <definedName name="TABLE_2" localSheetId="5">'Lloguers districtes 2001'!$A$29:$F$34</definedName>
    <definedName name="TABLE_2" localSheetId="2">'preu habitatge seg. mà BCN '!$B$23:$D$24</definedName>
    <definedName name="TABLE_3" localSheetId="5">'Lloguers districtes 2001'!$D$22:$H$32</definedName>
    <definedName name="TABLE_3" localSheetId="2">'preu habitatge seg. mà BCN '!$E$24:$G$24</definedName>
    <definedName name="TABLE_4" localSheetId="5">'Lloguers districtes 2001'!$D$22:$H$32</definedName>
    <definedName name="TABLE_4" localSheetId="2">'preu habitatge seg. mà BCN '!$E$24:$G$24</definedName>
    <definedName name="TABLE_5" localSheetId="5">'Lloguers districtes 2001'!$A$28:$F$40</definedName>
    <definedName name="TABLE_6" localSheetId="5">'Lloguers districtes 2001'!$A$28:$F$40</definedName>
    <definedName name="TABLE_7" localSheetId="5">'Lloguers districtes 2001'!$D$22:$I$32</definedName>
    <definedName name="TABLE_8" localSheetId="5">'Lloguers districtes 2001'!$D$22:$I$32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<sst xmlns="http://schemas.openxmlformats.org/spreadsheetml/2006/main" count="382" uniqueCount="171">
  <si>
    <t>Municipis</t>
  </si>
  <si>
    <t>1991</t>
  </si>
  <si>
    <t>1992</t>
  </si>
  <si>
    <t>1993</t>
  </si>
  <si>
    <t>1994</t>
  </si>
  <si>
    <t>1995</t>
  </si>
  <si>
    <t>Badalona</t>
  </si>
  <si>
    <t>--</t>
  </si>
  <si>
    <t>Barcelona</t>
  </si>
  <si>
    <t>Berga</t>
  </si>
  <si>
    <t>Cerdanyola del Vallès</t>
  </si>
  <si>
    <t>Figueres</t>
  </si>
  <si>
    <t>Girona</t>
  </si>
  <si>
    <t>Granollers</t>
  </si>
  <si>
    <t>Hospitalet de Llobregat, l'</t>
  </si>
  <si>
    <t>Igualada</t>
  </si>
  <si>
    <t>Lleida</t>
  </si>
  <si>
    <t>Manresa</t>
  </si>
  <si>
    <t>Martorell</t>
  </si>
  <si>
    <t>Mataró</t>
  </si>
  <si>
    <t>Olot</t>
  </si>
  <si>
    <t>Reus</t>
  </si>
  <si>
    <t>Sabadell</t>
  </si>
  <si>
    <t>Sant Cugat del Vallès</t>
  </si>
  <si>
    <t>Sant Just Desvern</t>
  </si>
  <si>
    <t>Tarragona</t>
  </si>
  <si>
    <t>Terrassa</t>
  </si>
  <si>
    <t>Tortosa</t>
  </si>
  <si>
    <t>Valls</t>
  </si>
  <si>
    <t>Vic</t>
  </si>
  <si>
    <t>Vilafranca del Penedès</t>
  </si>
  <si>
    <t>Vilanova i la Geltrú</t>
  </si>
  <si>
    <t>Catalunya</t>
  </si>
  <si>
    <t>Nombre d'habitatges</t>
  </si>
  <si>
    <t>Espanya</t>
  </si>
  <si>
    <t>1996</t>
  </si>
  <si>
    <t>1997</t>
  </si>
  <si>
    <t>Superfície</t>
  </si>
  <si>
    <t>PTA c</t>
  </si>
  <si>
    <t>1998</t>
  </si>
  <si>
    <t>1999</t>
  </si>
  <si>
    <t>Gavà</t>
  </si>
  <si>
    <t>Ripollet</t>
  </si>
  <si>
    <t>Total sense Barcelona</t>
  </si>
  <si>
    <t xml:space="preserve">Renda contractual </t>
  </si>
  <si>
    <t>Nombre de</t>
  </si>
  <si>
    <t xml:space="preserve">PTA </t>
  </si>
  <si>
    <t>contractes</t>
  </si>
  <si>
    <t>corrents</t>
  </si>
  <si>
    <t>1985</t>
  </si>
  <si>
    <t>1986</t>
  </si>
  <si>
    <t>1987</t>
  </si>
  <si>
    <t>1988</t>
  </si>
  <si>
    <t>1989</t>
  </si>
  <si>
    <t>1990</t>
  </si>
  <si>
    <t>FONT: "El Mercat de Lloguers a la Ciutat de Barcelona 1984-1995". A. Jover, Barcelona 1996, i actualitzacions</t>
  </si>
  <si>
    <t>NOTA: l'any 1998 es va produir un canvi en el procés de captació i gravació de les dades relatives a fiances</t>
  </si>
  <si>
    <t>constituïdes de lloguer, per aquest motiu cal ser prudent a l'hora d'establir comparacions amb anys anteriors.</t>
  </si>
  <si>
    <t>Santa Coloma de Gramenet</t>
  </si>
  <si>
    <t>95/96</t>
  </si>
  <si>
    <t>96/97</t>
  </si>
  <si>
    <t>97/98</t>
  </si>
  <si>
    <t>98/99</t>
  </si>
  <si>
    <t>Import en MPTA (2)</t>
  </si>
  <si>
    <t>IPC</t>
  </si>
  <si>
    <t>(2) En PTA corrents</t>
  </si>
  <si>
    <t>PTAS K</t>
  </si>
  <si>
    <t>Font: DGAH, Tecnigrama.</t>
  </si>
  <si>
    <r>
      <t xml:space="preserve">Font: INE </t>
    </r>
    <r>
      <rPr>
        <i/>
        <sz val="9"/>
        <rFont val="Arial"/>
        <family val="2"/>
      </rPr>
      <t>Estadística de hipotecas</t>
    </r>
  </si>
  <si>
    <t>Font: DGAH a partir de les dades de TECNIGRAMA.</t>
  </si>
  <si>
    <t>interanual (*)</t>
  </si>
  <si>
    <r>
      <t>Lloguer per m</t>
    </r>
    <r>
      <rPr>
        <b/>
        <vertAlign val="superscript"/>
        <sz val="9"/>
        <rFont val="Arial"/>
        <family val="2"/>
      </rPr>
      <t>2</t>
    </r>
  </si>
  <si>
    <t>FONT: DGAH a partir de les fiances de lloguer subministrades per l'INCASOL.</t>
  </si>
  <si>
    <t>7.3 Preus, hipoteques i altres indicadors</t>
  </si>
  <si>
    <t>99/00</t>
  </si>
  <si>
    <t xml:space="preserve">Balaguer </t>
  </si>
  <si>
    <t xml:space="preserve">Banyoles </t>
  </si>
  <si>
    <t>Castelldefels (1)</t>
  </si>
  <si>
    <t>Cornellà de Llobregat (1)</t>
  </si>
  <si>
    <t>Masnou, el</t>
  </si>
  <si>
    <t>Mollet del Vallès (1)</t>
  </si>
  <si>
    <t>Montcada i Reixac (1)</t>
  </si>
  <si>
    <t>Prat de Llobregat, el (1)</t>
  </si>
  <si>
    <t>Rubí (1)</t>
  </si>
  <si>
    <t xml:space="preserve">Salt </t>
  </si>
  <si>
    <t>Sant Boi de Llobregat (1)</t>
  </si>
  <si>
    <t>Sant Feliu de Llobregat (1)</t>
  </si>
  <si>
    <t>Sant Joan Despí (1)</t>
  </si>
  <si>
    <t>Santa Coloma de Gramenet (1)</t>
  </si>
  <si>
    <t>Sitges (1)</t>
  </si>
  <si>
    <t xml:space="preserve">Tàrrega </t>
  </si>
  <si>
    <t>Viladecans (1)</t>
  </si>
  <si>
    <t>(1) municipis inclosos a l'estudi de mercat a partir de 2000</t>
  </si>
  <si>
    <t>Tamany</t>
  </si>
  <si>
    <t>mostral *</t>
  </si>
  <si>
    <t>1. Ciutat Vella</t>
  </si>
  <si>
    <t>2. Eixample</t>
  </si>
  <si>
    <t>3. Sants-Montjuïc</t>
  </si>
  <si>
    <t>4. Les Corts-Pedralbes</t>
  </si>
  <si>
    <t>5. Sarrià-Sant Gervasi</t>
  </si>
  <si>
    <t>6. Gràcia</t>
  </si>
  <si>
    <t>7. Horta-Guinardó</t>
  </si>
  <si>
    <t>8. Nou Barris</t>
  </si>
  <si>
    <t>9. Sant Andreu</t>
  </si>
  <si>
    <t>10. Sant Martí</t>
  </si>
  <si>
    <t>2000</t>
  </si>
  <si>
    <t>pels anys següents a partir de les fiances de contractes de l'INCASOL.</t>
  </si>
  <si>
    <t>FONT: DGAH a partir de les fiances de lloguer de l'INCASOL.</t>
  </si>
  <si>
    <t>Import en MPTA (1)</t>
  </si>
  <si>
    <t>(1) En PTA constants</t>
  </si>
  <si>
    <t>7.3.3 Superfície i preu de l'habitatge de venda de segona mà a diferents</t>
  </si>
  <si>
    <t>* a partir dels anuncis en premsa.</t>
  </si>
  <si>
    <t xml:space="preserve">7.3.1 Evolució del preu de l'habitatge nou, 1995-2001 </t>
  </si>
  <si>
    <r>
      <t>€</t>
    </r>
    <r>
      <rPr>
        <b/>
        <sz val="9"/>
        <rFont val="Arial"/>
        <family val="0"/>
      </rPr>
      <t>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0"/>
      </rPr>
      <t xml:space="preserve"> construït</t>
    </r>
  </si>
  <si>
    <t>7.3.2 Superfície i preu de l'habitatge de segona mà als districtes de Barcelona, 2001</t>
  </si>
  <si>
    <t>NOTA: la variació en preus constants està calculada considerant una inflació del 2,7%.</t>
  </si>
  <si>
    <r>
      <t>Preu mitjà valor /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construït (</t>
    </r>
    <r>
      <rPr>
        <sz val="9"/>
        <rFont val="Arial"/>
        <family val="2"/>
      </rPr>
      <t>€</t>
    </r>
    <r>
      <rPr>
        <b/>
        <sz val="9"/>
        <rFont val="Arial"/>
        <family val="2"/>
      </rPr>
      <t>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</si>
  <si>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00/01</t>
  </si>
  <si>
    <t>municipis de Catalunya, 2000-2001</t>
  </si>
  <si>
    <t>1,027</t>
  </si>
  <si>
    <t>(*) en valors constants</t>
  </si>
  <si>
    <t>7.3.5 El mercat de lloguer als districtes de Barcelona, 2001</t>
  </si>
  <si>
    <t>(*) a preus constants, considerant una inflació del 2,7%.</t>
  </si>
  <si>
    <t>IPC 2001 = 2,7%</t>
  </si>
  <si>
    <r>
      <t>Lloguer mensual per m</t>
    </r>
    <r>
      <rPr>
        <b/>
        <vertAlign val="superscript"/>
        <sz val="9"/>
        <rFont val="Arial"/>
        <family val="2"/>
      </rPr>
      <t>2</t>
    </r>
  </si>
  <si>
    <t>00/01 (*)</t>
  </si>
  <si>
    <t>7.3.6 El mercat de lloguer a diferents municipis de Catalunya, 2000-2001</t>
  </si>
  <si>
    <t>Caldes de Montbui (1)</t>
  </si>
  <si>
    <t>Esplugues de Llobregat (1)</t>
  </si>
  <si>
    <t>Figueres (1)</t>
  </si>
  <si>
    <t>Gavà (1)</t>
  </si>
  <si>
    <t>Granollers (1)</t>
  </si>
  <si>
    <t>Igualada (1)</t>
  </si>
  <si>
    <t>Olot (1)</t>
  </si>
  <si>
    <t>Reus (1)</t>
  </si>
  <si>
    <t>Sant Adrià de Besòs (1)</t>
  </si>
  <si>
    <t>Sant Cugat del Vallès (1)</t>
  </si>
  <si>
    <t>Sant Feliu de Codines (1)</t>
  </si>
  <si>
    <t>Tortosa (1)</t>
  </si>
  <si>
    <t>Vic (1)</t>
  </si>
  <si>
    <t>Vilafranca del Penedès (1)</t>
  </si>
  <si>
    <t>Vilanova i la Geltrú (1)</t>
  </si>
  <si>
    <t>AMB</t>
  </si>
  <si>
    <t>Resta Catalunya</t>
  </si>
  <si>
    <t>Total Catalunya (sense BCN)</t>
  </si>
  <si>
    <t>(1) Municipis que durant l'any 2001 van registrar un volum de més de 100 contractes de lloguer.</t>
  </si>
  <si>
    <t>2001 (1)</t>
  </si>
  <si>
    <t>€ c</t>
  </si>
  <si>
    <t>€ K</t>
  </si>
  <si>
    <t>(1) Les dades corresponents a l'any 2001 són provisionals.</t>
  </si>
  <si>
    <t>(2) En euros corrents</t>
  </si>
  <si>
    <t>7.3.1 Evolució de preu de l'habitatge nou, 1995-2001</t>
  </si>
  <si>
    <t>7.3.3 Superfície i preu de l'habitatge de segona mà a diferents municipis de Catalunya, 2001</t>
  </si>
  <si>
    <t>94/95</t>
  </si>
  <si>
    <t>mitjana (€/mes)</t>
  </si>
  <si>
    <t>7.3.4 Evolució del mercat de lloguer a la ciutat de Barcelona, 1985-2001</t>
  </si>
  <si>
    <t>7.3.7 Hipoteques immobiliàries constituïdes, 1995-2001</t>
  </si>
  <si>
    <t xml:space="preserve">7.3.7 Hipoteques immobiliàries constituïdes, 1995-2001 </t>
  </si>
  <si>
    <t>Import en MEUR (2)</t>
  </si>
  <si>
    <t>Import en MEUR (1)</t>
  </si>
  <si>
    <t xml:space="preserve">7.3.7 Hipoteques immobiliàries constituïdes 1995-2001, (continuació) </t>
  </si>
  <si>
    <r>
      <t>mitjana construïda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</si>
  <si>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% var.</t>
  </si>
  <si>
    <t xml:space="preserve">% var. </t>
  </si>
  <si>
    <t>% var. k</t>
  </si>
  <si>
    <t>% var. c</t>
  </si>
  <si>
    <t>% var. interanual</t>
  </si>
  <si>
    <t>(1) En euros constants</t>
  </si>
  <si>
    <t>Euro</t>
  </si>
  <si>
    <t>Euro/mes</t>
  </si>
  <si>
    <r>
      <t>Euro/m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/mes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</si>
</sst>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0" formatCode="0.0"/>
    <numFmt numFmtId="184" formatCode="#,##0.0"/>
    <numFmt numFmtId="185" formatCode="0.0%"/>
    <numFmt numFmtId="186" formatCode="#,##0_ ;\-#,##0\ "/>
    <numFmt numFmtId="225" formatCode="0.0000"/>
    <numFmt numFmtId="250" formatCode="#,##0.00_ ;\-#,##0.00\ "/>
  </numFmts>
  <fonts count="24">
    <font>
      <sz val="10"/>
      <name val="Arial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0"/>
    </font>
    <font>
      <sz val="10"/>
      <name val="Courier"/>
      <family val="0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4"/>
      <color indexed="48"/>
      <name val="Arial"/>
      <family val="2"/>
    </font>
    <font>
      <b/>
      <sz val="11"/>
      <color indexed="53"/>
      <name val="Arial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sz val="9"/>
      <name val="Helv"/>
      <family val="0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name val="Helv"/>
      <family val="0"/>
    </font>
    <font>
      <b/>
      <sz val="9"/>
      <color indexed="8"/>
      <name val="Arial"/>
      <family val="2"/>
    </font>
    <font>
      <sz val="7"/>
      <name val="Arial"/>
      <family val="0"/>
    </font>
    <font>
      <sz val="8"/>
      <color indexed="8"/>
      <name val="Arial"/>
      <family val="0"/>
    </font>
    <font>
      <u val="single"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right"/>
      <protection/>
    </xf>
    <xf numFmtId="3" fontId="5" fillId="0" borderId="0" xfId="22" applyNumberFormat="1" applyFont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15" applyAlignment="1">
      <alignment/>
    </xf>
    <xf numFmtId="0" fontId="12" fillId="0" borderId="0" xfId="15" applyFont="1" applyAlignment="1">
      <alignment/>
    </xf>
    <xf numFmtId="180" fontId="5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184" fontId="3" fillId="0" borderId="1" xfId="0" applyNumberFormat="1" applyFont="1" applyBorder="1" applyAlignment="1" quotePrefix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186" fontId="5" fillId="0" borderId="0" xfId="18" applyNumberFormat="1" applyFont="1" applyAlignment="1">
      <alignment/>
    </xf>
    <xf numFmtId="169" fontId="5" fillId="0" borderId="0" xfId="18" applyFont="1" applyAlignment="1">
      <alignment/>
    </xf>
    <xf numFmtId="180" fontId="5" fillId="0" borderId="0" xfId="23" applyNumberFormat="1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185" fontId="5" fillId="0" borderId="0" xfId="23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184" fontId="3" fillId="0" borderId="0" xfId="0" applyNumberFormat="1" applyFont="1" applyBorder="1" applyAlignment="1" quotePrefix="1">
      <alignment horizontal="right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9" fontId="5" fillId="0" borderId="0" xfId="23" applyFont="1" applyAlignment="1">
      <alignment/>
    </xf>
    <xf numFmtId="3" fontId="5" fillId="0" borderId="0" xfId="18" applyNumberFormat="1" applyFont="1" applyAlignment="1">
      <alignment/>
    </xf>
    <xf numFmtId="2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3" fontId="3" fillId="0" borderId="0" xfId="18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23" applyNumberFormat="1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/>
    </xf>
    <xf numFmtId="186" fontId="5" fillId="0" borderId="0" xfId="18" applyNumberFormat="1" applyFont="1" applyAlignment="1">
      <alignment horizontal="right"/>
    </xf>
    <xf numFmtId="0" fontId="3" fillId="0" borderId="1" xfId="22" applyFont="1" applyBorder="1" applyAlignment="1">
      <alignment/>
      <protection/>
    </xf>
    <xf numFmtId="0" fontId="3" fillId="2" borderId="0" xfId="0" applyFont="1" applyFill="1" applyBorder="1" applyAlignment="1">
      <alignment horizontal="right"/>
    </xf>
    <xf numFmtId="184" fontId="3" fillId="2" borderId="2" xfId="0" applyNumberFormat="1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right"/>
    </xf>
    <xf numFmtId="184" fontId="3" fillId="2" borderId="0" xfId="0" applyNumberFormat="1" applyFont="1" applyFill="1" applyBorder="1" applyAlignment="1">
      <alignment horizontal="centerContinuous"/>
    </xf>
    <xf numFmtId="184" fontId="3" fillId="2" borderId="1" xfId="0" applyNumberFormat="1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184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 quotePrefix="1">
      <alignment horizontal="right"/>
    </xf>
    <xf numFmtId="184" fontId="3" fillId="2" borderId="1" xfId="0" applyNumberFormat="1" applyFont="1" applyFill="1" applyBorder="1" applyAlignment="1" quotePrefix="1">
      <alignment horizontal="right"/>
    </xf>
    <xf numFmtId="0" fontId="3" fillId="2" borderId="0" xfId="0" applyFont="1" applyFill="1" applyBorder="1" applyAlignment="1" quotePrefix="1">
      <alignment horizontal="right"/>
    </xf>
    <xf numFmtId="184" fontId="3" fillId="2" borderId="0" xfId="0" applyNumberFormat="1" applyFont="1" applyFill="1" applyBorder="1" applyAlignment="1" quotePrefix="1">
      <alignment horizontal="right"/>
    </xf>
    <xf numFmtId="184" fontId="5" fillId="2" borderId="0" xfId="0" applyNumberFormat="1" applyFont="1" applyFill="1" applyBorder="1" applyAlignment="1">
      <alignment horizontal="right"/>
    </xf>
    <xf numFmtId="184" fontId="3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vertical="top"/>
    </xf>
    <xf numFmtId="184" fontId="5" fillId="0" borderId="0" xfId="0" applyNumberFormat="1" applyFont="1" applyAlignment="1">
      <alignment vertical="top"/>
    </xf>
    <xf numFmtId="0" fontId="3" fillId="0" borderId="0" xfId="0" applyFont="1" applyAlignment="1" quotePrefix="1">
      <alignment/>
    </xf>
    <xf numFmtId="225" fontId="5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right"/>
    </xf>
    <xf numFmtId="186" fontId="5" fillId="2" borderId="0" xfId="18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18" applyNumberFormat="1" applyFont="1" applyAlignment="1">
      <alignment horizontal="center"/>
    </xf>
    <xf numFmtId="3" fontId="3" fillId="0" borderId="0" xfId="18" applyNumberFormat="1" applyFont="1" applyAlignment="1">
      <alignment horizontal="center"/>
    </xf>
    <xf numFmtId="0" fontId="3" fillId="2" borderId="3" xfId="0" applyFont="1" applyFill="1" applyBorder="1" applyAlignment="1">
      <alignment vertical="center"/>
    </xf>
    <xf numFmtId="184" fontId="5" fillId="2" borderId="3" xfId="0" applyNumberFormat="1" applyFont="1" applyFill="1" applyBorder="1" applyAlignment="1">
      <alignment vertical="center"/>
    </xf>
    <xf numFmtId="184" fontId="3" fillId="0" borderId="3" xfId="0" applyNumberFormat="1" applyFont="1" applyBorder="1" applyAlignment="1">
      <alignment vertical="center"/>
    </xf>
    <xf numFmtId="180" fontId="3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84" fontId="3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1" xfId="0" applyBorder="1" applyAlignment="1">
      <alignment/>
    </xf>
    <xf numFmtId="0" fontId="5" fillId="0" borderId="1" xfId="22" applyFont="1" applyBorder="1" applyAlignment="1">
      <alignment horizontal="right"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Alignment="1">
      <alignment/>
      <protection/>
    </xf>
    <xf numFmtId="0" fontId="5" fillId="0" borderId="1" xfId="22" applyFont="1" applyBorder="1" applyAlignment="1">
      <alignment/>
      <protection/>
    </xf>
    <xf numFmtId="0" fontId="5" fillId="0" borderId="0" xfId="22" applyFont="1" applyAlignment="1">
      <alignment/>
      <protection/>
    </xf>
    <xf numFmtId="4" fontId="5" fillId="0" borderId="0" xfId="22" applyNumberFormat="1" applyFont="1" applyAlignment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 applyProtection="1" quotePrefix="1">
      <alignment horizontal="right"/>
      <protection/>
    </xf>
    <xf numFmtId="3" fontId="5" fillId="0" borderId="1" xfId="22" applyNumberFormat="1" applyFont="1" applyBorder="1" applyAlignment="1">
      <alignment/>
      <protection/>
    </xf>
    <xf numFmtId="3" fontId="13" fillId="0" borderId="1" xfId="0" applyNumberFormat="1" applyFont="1" applyBorder="1" applyAlignment="1" applyProtection="1">
      <alignment/>
      <protection/>
    </xf>
    <xf numFmtId="3" fontId="5" fillId="0" borderId="0" xfId="22" applyNumberFormat="1" applyFont="1" applyBorder="1" applyAlignment="1">
      <alignment/>
      <protection/>
    </xf>
    <xf numFmtId="0" fontId="5" fillId="0" borderId="0" xfId="22" applyFont="1" applyAlignment="1" quotePrefix="1">
      <alignment/>
      <protection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84" fontId="5" fillId="2" borderId="1" xfId="0" applyNumberFormat="1" applyFont="1" applyFill="1" applyBorder="1" applyAlignment="1">
      <alignment/>
    </xf>
    <xf numFmtId="184" fontId="5" fillId="2" borderId="0" xfId="0" applyNumberFormat="1" applyFont="1" applyFill="1" applyAlignment="1">
      <alignment/>
    </xf>
    <xf numFmtId="0" fontId="0" fillId="0" borderId="1" xfId="0" applyBorder="1" applyAlignment="1">
      <alignment horizontal="centerContinuous"/>
    </xf>
    <xf numFmtId="0" fontId="3" fillId="2" borderId="0" xfId="0" applyFont="1" applyFill="1" applyAlignment="1">
      <alignment/>
    </xf>
    <xf numFmtId="184" fontId="3" fillId="2" borderId="0" xfId="0" applyNumberFormat="1" applyFont="1" applyFill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184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Alignment="1">
      <alignment/>
    </xf>
    <xf numFmtId="4" fontId="5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Alignment="1">
      <alignment/>
    </xf>
    <xf numFmtId="0" fontId="5" fillId="2" borderId="1" xfId="0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vertical="center"/>
    </xf>
    <xf numFmtId="4" fontId="3" fillId="2" borderId="3" xfId="0" applyNumberFormat="1" applyFont="1" applyFill="1" applyBorder="1" applyAlignment="1" applyProtection="1">
      <alignment vertical="center"/>
      <protection/>
    </xf>
    <xf numFmtId="3" fontId="5" fillId="2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184" fontId="5" fillId="0" borderId="1" xfId="0" applyNumberFormat="1" applyFont="1" applyBorder="1" applyAlignment="1">
      <alignment/>
    </xf>
    <xf numFmtId="10" fontId="0" fillId="0" borderId="0" xfId="0" applyNumberFormat="1" applyAlignment="1" quotePrefix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3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Alignment="1">
      <alignment/>
    </xf>
    <xf numFmtId="250" fontId="5" fillId="0" borderId="0" xfId="18" applyNumberFormat="1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84" fontId="5" fillId="0" borderId="0" xfId="23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7" fillId="2" borderId="0" xfId="0" applyFont="1" applyFill="1" applyAlignment="1">
      <alignment vertical="top"/>
    </xf>
    <xf numFmtId="4" fontId="5" fillId="2" borderId="0" xfId="0" applyNumberFormat="1" applyFont="1" applyFill="1" applyAlignment="1">
      <alignment/>
    </xf>
    <xf numFmtId="4" fontId="5" fillId="2" borderId="0" xfId="18" applyNumberFormat="1" applyFont="1" applyFill="1" applyAlignment="1">
      <alignment horizontal="right"/>
    </xf>
    <xf numFmtId="4" fontId="5" fillId="2" borderId="0" xfId="23" applyNumberFormat="1" applyFont="1" applyFill="1" applyAlignment="1">
      <alignment/>
    </xf>
    <xf numFmtId="4" fontId="5" fillId="2" borderId="0" xfId="0" applyNumberFormat="1" applyFont="1" applyFill="1" applyAlignment="1">
      <alignment vertical="top"/>
    </xf>
    <xf numFmtId="4" fontId="5" fillId="2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5" fillId="2" borderId="1" xfId="23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0" fontId="5" fillId="2" borderId="0" xfId="21" applyFont="1" applyFill="1" applyAlignment="1">
      <alignment/>
      <protection/>
    </xf>
    <xf numFmtId="0" fontId="0" fillId="2" borderId="0" xfId="0" applyFill="1" applyBorder="1" applyAlignment="1">
      <alignment/>
    </xf>
    <xf numFmtId="0" fontId="20" fillId="2" borderId="0" xfId="0" applyFont="1" applyFill="1" applyAlignment="1">
      <alignment horizontal="left" vertical="top"/>
    </xf>
    <xf numFmtId="3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0" fontId="3" fillId="2" borderId="2" xfId="0" applyFont="1" applyFill="1" applyBorder="1" applyAlignment="1">
      <alignment horizontal="right"/>
    </xf>
    <xf numFmtId="0" fontId="2" fillId="0" borderId="0" xfId="21" applyFont="1" applyAlignment="1">
      <alignment/>
      <protection/>
    </xf>
    <xf numFmtId="0" fontId="5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5" fillId="0" borderId="0" xfId="21" applyNumberFormat="1" applyFont="1" applyAlignment="1">
      <alignment/>
      <protection/>
    </xf>
    <xf numFmtId="180" fontId="5" fillId="0" borderId="0" xfId="23" applyNumberFormat="1" applyFont="1" applyAlignment="1">
      <alignment/>
    </xf>
    <xf numFmtId="2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5" fillId="0" borderId="0" xfId="23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180" fontId="5" fillId="0" borderId="1" xfId="23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180" fontId="3" fillId="0" borderId="0" xfId="23" applyNumberFormat="1" applyFont="1" applyBorder="1" applyAlignment="1">
      <alignment/>
    </xf>
    <xf numFmtId="0" fontId="5" fillId="0" borderId="0" xfId="21" applyFont="1" applyAlignment="1">
      <alignment/>
      <protection/>
    </xf>
    <xf numFmtId="3" fontId="2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0" xfId="18" applyNumberFormat="1" applyFont="1" applyAlignment="1">
      <alignment horizontal="right"/>
    </xf>
    <xf numFmtId="4" fontId="5" fillId="0" borderId="0" xfId="18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vertical="center"/>
    </xf>
    <xf numFmtId="4" fontId="3" fillId="2" borderId="3" xfId="18" applyNumberFormat="1" applyFont="1" applyFill="1" applyBorder="1" applyAlignment="1">
      <alignment horizontal="right" vertical="center"/>
    </xf>
    <xf numFmtId="4" fontId="5" fillId="2" borderId="3" xfId="23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3" fillId="0" borderId="3" xfId="22" applyFont="1" applyBorder="1" applyAlignment="1">
      <alignment/>
      <protection/>
    </xf>
    <xf numFmtId="0" fontId="3" fillId="0" borderId="3" xfId="0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6" fontId="5" fillId="0" borderId="0" xfId="18" applyNumberFormat="1" applyFont="1" applyAlignment="1">
      <alignment horizontal="right"/>
    </xf>
    <xf numFmtId="0" fontId="3" fillId="0" borderId="3" xfId="22" applyFont="1" applyBorder="1" applyAlignment="1">
      <alignment horizontal="center"/>
      <protection/>
    </xf>
    <xf numFmtId="0" fontId="5" fillId="0" borderId="2" xfId="0" applyFont="1" applyBorder="1" applyAlignment="1">
      <alignment/>
    </xf>
    <xf numFmtId="180" fontId="5" fillId="0" borderId="0" xfId="0" applyNumberFormat="1" applyFont="1" applyAlignment="1">
      <alignment/>
    </xf>
    <xf numFmtId="0" fontId="3" fillId="0" borderId="3" xfId="22" applyFont="1" applyBorder="1" applyAlignment="1">
      <alignment horizontal="right"/>
      <protection/>
    </xf>
    <xf numFmtId="0" fontId="0" fillId="0" borderId="1" xfId="0" applyBorder="1" applyAlignment="1">
      <alignment horizontal="center"/>
    </xf>
    <xf numFmtId="180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Normal_T6-2-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200025</xdr:colOff>
      <xdr:row>0</xdr:row>
      <xdr:rowOff>114300</xdr:rowOff>
    </xdr:from>
    <xdr:to>
      <xdr:col>32</xdr:col>
      <xdr:colOff>476250</xdr:colOff>
      <xdr:row>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05475" y="1143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9.8515625" style="8" customWidth="1"/>
    <col min="2" max="16384" width="11.421875" style="8" customWidth="1"/>
  </cols>
  <sheetData>
    <row r="1" ht="18">
      <c r="A1" s="10" t="s">
        <v>73</v>
      </c>
    </row>
    <row r="2" ht="13.5" customHeight="1">
      <c r="A2" s="11"/>
    </row>
    <row r="3" s="101" customFormat="1" ht="19.5" customHeight="1">
      <c r="A3" s="101" t="s">
        <v>151</v>
      </c>
    </row>
    <row r="4" s="101" customFormat="1" ht="19.5" customHeight="1">
      <c r="A4" s="101" t="s">
        <v>114</v>
      </c>
    </row>
    <row r="5" s="101" customFormat="1" ht="19.5" customHeight="1">
      <c r="A5" s="101" t="s">
        <v>152</v>
      </c>
    </row>
    <row r="6" s="101" customFormat="1" ht="19.5" customHeight="1">
      <c r="A6" s="101" t="s">
        <v>155</v>
      </c>
    </row>
    <row r="7" s="101" customFormat="1" ht="19.5" customHeight="1">
      <c r="A7" s="101" t="s">
        <v>121</v>
      </c>
    </row>
    <row r="8" s="101" customFormat="1" ht="19.5" customHeight="1">
      <c r="A8" s="101" t="s">
        <v>126</v>
      </c>
    </row>
    <row r="9" s="101" customFormat="1" ht="19.5" customHeight="1">
      <c r="A9" s="101" t="s">
        <v>156</v>
      </c>
    </row>
    <row r="10" ht="19.5" customHeight="1">
      <c r="A10" s="12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</sheetData>
  <printOptions horizontalCentered="1" verticalCentered="1"/>
  <pageMargins left="0.75" right="0.75" top="0.6692913385826772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6.57421875" style="109" customWidth="1"/>
    <col min="2" max="8" width="9.7109375" style="109" customWidth="1"/>
    <col min="9" max="16384" width="8.7109375" style="109" customWidth="1"/>
  </cols>
  <sheetData>
    <row r="1" s="104" customFormat="1" ht="15">
      <c r="A1" s="104" t="s">
        <v>112</v>
      </c>
    </row>
    <row r="2" s="1" customFormat="1" ht="12" customHeight="1"/>
    <row r="3" spans="1:8" s="1" customFormat="1" ht="13.5" customHeight="1">
      <c r="A3" s="105"/>
      <c r="B3" s="56"/>
      <c r="C3" s="106"/>
      <c r="D3" s="106"/>
      <c r="E3" s="106"/>
      <c r="F3" s="106"/>
      <c r="G3" s="106"/>
      <c r="H3" s="107" t="s">
        <v>113</v>
      </c>
    </row>
    <row r="4" spans="1:8" s="1" customFormat="1" ht="18" customHeight="1">
      <c r="A4" s="224" t="s">
        <v>0</v>
      </c>
      <c r="B4" s="224">
        <v>1995</v>
      </c>
      <c r="C4" s="224">
        <v>1996</v>
      </c>
      <c r="D4" s="224">
        <v>1997</v>
      </c>
      <c r="E4" s="224">
        <v>1998</v>
      </c>
      <c r="F4" s="224">
        <v>1999</v>
      </c>
      <c r="G4" s="224">
        <v>2000</v>
      </c>
      <c r="H4" s="225">
        <v>2001</v>
      </c>
    </row>
    <row r="5" ht="12" customHeight="1">
      <c r="F5" s="111"/>
    </row>
    <row r="6" spans="1:8" ht="13.5" customHeight="1">
      <c r="A6" s="111" t="s">
        <v>6</v>
      </c>
      <c r="B6" s="112">
        <v>879.7795487601121</v>
      </c>
      <c r="C6" s="112">
        <v>956.4626831584388</v>
      </c>
      <c r="D6" s="112">
        <v>980.2567523709928</v>
      </c>
      <c r="E6" s="112">
        <v>1108.9815248879113</v>
      </c>
      <c r="F6" s="113">
        <v>1286.2740855600832</v>
      </c>
      <c r="G6" s="113">
        <v>1610.183549096679</v>
      </c>
      <c r="H6" s="112">
        <v>1906.2180712319546</v>
      </c>
    </row>
    <row r="7" spans="1:8" ht="13.5" customHeight="1">
      <c r="A7" s="111" t="s">
        <v>75</v>
      </c>
      <c r="B7" s="112">
        <v>498.70782397557485</v>
      </c>
      <c r="C7" s="112">
        <v>583.0718930679265</v>
      </c>
      <c r="D7" s="112">
        <v>559.217722644934</v>
      </c>
      <c r="E7" s="112">
        <v>602.9593836019858</v>
      </c>
      <c r="F7" s="113">
        <v>558.4904979986297</v>
      </c>
      <c r="G7" s="113">
        <v>812.9770533578546</v>
      </c>
      <c r="H7" s="112">
        <v>789.062781724424</v>
      </c>
    </row>
    <row r="8" spans="1:8" ht="13.5" customHeight="1">
      <c r="A8" s="111" t="s">
        <v>76</v>
      </c>
      <c r="B8" s="112">
        <v>675.4594737538014</v>
      </c>
      <c r="C8" s="112">
        <v>666.5284338826584</v>
      </c>
      <c r="D8" s="112">
        <v>797.4649309437092</v>
      </c>
      <c r="E8" s="112">
        <v>704.1457814960394</v>
      </c>
      <c r="F8" s="113">
        <v>992.0666402221341</v>
      </c>
      <c r="G8" s="113">
        <v>930.0662315339031</v>
      </c>
      <c r="H8" s="112">
        <v>972.5818277980119</v>
      </c>
    </row>
    <row r="9" spans="1:8" ht="13.5" customHeight="1">
      <c r="A9" s="111" t="s">
        <v>8</v>
      </c>
      <c r="B9" s="112">
        <v>1473.916074669744</v>
      </c>
      <c r="C9" s="112">
        <v>1433.744425612732</v>
      </c>
      <c r="D9" s="112">
        <v>1457.2319786520502</v>
      </c>
      <c r="E9" s="112">
        <v>1568.4973495366196</v>
      </c>
      <c r="F9" s="113">
        <v>1913.1898116428065</v>
      </c>
      <c r="G9" s="113">
        <v>2165.344440037022</v>
      </c>
      <c r="H9" s="112">
        <v>2499.6934838267643</v>
      </c>
    </row>
    <row r="10" spans="1:8" ht="13.5" customHeight="1">
      <c r="A10" s="111" t="s">
        <v>9</v>
      </c>
      <c r="B10" s="112">
        <v>588.7514574543532</v>
      </c>
      <c r="C10" s="112">
        <v>615.3702835575109</v>
      </c>
      <c r="D10" s="112">
        <v>645.9858401548207</v>
      </c>
      <c r="E10" s="112">
        <v>760.9654658444821</v>
      </c>
      <c r="F10" s="113">
        <v>775.2455134446408</v>
      </c>
      <c r="G10" s="113">
        <v>886.6070462659118</v>
      </c>
      <c r="H10" s="112">
        <v>937.3625184811223</v>
      </c>
    </row>
    <row r="11" spans="1:8" ht="13.5" customHeight="1">
      <c r="A11" s="114" t="s">
        <v>77</v>
      </c>
      <c r="B11" s="3" t="s">
        <v>7</v>
      </c>
      <c r="C11" s="3" t="s">
        <v>7</v>
      </c>
      <c r="D11" s="3" t="s">
        <v>7</v>
      </c>
      <c r="E11" s="3" t="s">
        <v>7</v>
      </c>
      <c r="F11" s="115" t="s">
        <v>7</v>
      </c>
      <c r="G11" s="113">
        <v>1892.4428737994783</v>
      </c>
      <c r="H11" s="112">
        <v>2033.3020807039054</v>
      </c>
    </row>
    <row r="12" spans="1:8" ht="13.5" customHeight="1">
      <c r="A12" s="111" t="s">
        <v>10</v>
      </c>
      <c r="B12" s="112">
        <v>902.0590674696189</v>
      </c>
      <c r="C12" s="112">
        <v>886.4808337239912</v>
      </c>
      <c r="D12" s="112">
        <v>922.4694385344922</v>
      </c>
      <c r="E12" s="112">
        <v>1193.3876648275696</v>
      </c>
      <c r="F12" s="113">
        <v>1283.5695310903561</v>
      </c>
      <c r="G12" s="113">
        <v>1538.4527544384744</v>
      </c>
      <c r="H12" s="112">
        <v>1655.3135480148571</v>
      </c>
    </row>
    <row r="13" spans="1:8" ht="13.5" customHeight="1">
      <c r="A13" s="114" t="s">
        <v>78</v>
      </c>
      <c r="B13" s="3" t="s">
        <v>7</v>
      </c>
      <c r="C13" s="3" t="s">
        <v>7</v>
      </c>
      <c r="D13" s="3" t="s">
        <v>7</v>
      </c>
      <c r="E13" s="3" t="s">
        <v>7</v>
      </c>
      <c r="F13" s="115" t="s">
        <v>7</v>
      </c>
      <c r="G13" s="113">
        <v>1822.5932470279952</v>
      </c>
      <c r="H13" s="112">
        <v>2060.185352132992</v>
      </c>
    </row>
    <row r="14" spans="1:8" ht="13.5" customHeight="1">
      <c r="A14" s="111" t="s">
        <v>11</v>
      </c>
      <c r="B14" s="112">
        <v>610.4660247857393</v>
      </c>
      <c r="C14" s="112">
        <v>633.0520596684818</v>
      </c>
      <c r="D14" s="112">
        <v>632.7996345846406</v>
      </c>
      <c r="E14" s="112">
        <v>670.4169821980215</v>
      </c>
      <c r="F14" s="113">
        <v>789.6878343129831</v>
      </c>
      <c r="G14" s="113">
        <v>831.5242868991381</v>
      </c>
      <c r="H14" s="112">
        <v>960.387292200065</v>
      </c>
    </row>
    <row r="15" spans="1:8" ht="13.5" customHeight="1">
      <c r="A15" s="111" t="s">
        <v>41</v>
      </c>
      <c r="B15" s="112">
        <v>1060.9366172634718</v>
      </c>
      <c r="C15" s="112">
        <v>970.8869736636497</v>
      </c>
      <c r="D15" s="112">
        <v>1015.1094443042083</v>
      </c>
      <c r="E15" s="112">
        <v>1186.6923899847343</v>
      </c>
      <c r="F15" s="113">
        <v>1277.7276934357458</v>
      </c>
      <c r="G15" s="113">
        <v>1486.3510151094442</v>
      </c>
      <c r="H15" s="112">
        <v>1962.0280552450326</v>
      </c>
    </row>
    <row r="16" spans="1:8" ht="13.5" customHeight="1">
      <c r="A16" s="111" t="s">
        <v>12</v>
      </c>
      <c r="B16" s="112">
        <v>737.1233156635775</v>
      </c>
      <c r="C16" s="112">
        <v>808.8420900796942</v>
      </c>
      <c r="D16" s="112">
        <v>813.8304905460797</v>
      </c>
      <c r="E16" s="112">
        <v>865.4694505547342</v>
      </c>
      <c r="F16" s="113">
        <v>1017.381270058779</v>
      </c>
      <c r="G16" s="113">
        <v>1094.1124854254565</v>
      </c>
      <c r="H16" s="112">
        <v>1263.489716682894</v>
      </c>
    </row>
    <row r="17" spans="1:8" ht="13.5" customHeight="1">
      <c r="A17" s="111" t="s">
        <v>13</v>
      </c>
      <c r="B17" s="112">
        <v>880.3625305013643</v>
      </c>
      <c r="C17" s="112">
        <v>863.5762624259253</v>
      </c>
      <c r="D17" s="112">
        <v>867.7232459461734</v>
      </c>
      <c r="E17" s="112">
        <v>984.3015638334956</v>
      </c>
      <c r="F17" s="113">
        <v>1083.7390165037925</v>
      </c>
      <c r="G17" s="113">
        <v>1238.4034714459149</v>
      </c>
      <c r="H17" s="112">
        <v>1586.6298847258784</v>
      </c>
    </row>
    <row r="18" spans="1:8" ht="13.5" customHeight="1">
      <c r="A18" s="111" t="s">
        <v>14</v>
      </c>
      <c r="B18" s="112">
        <v>1081.491231233397</v>
      </c>
      <c r="C18" s="112">
        <v>1075.8657579363648</v>
      </c>
      <c r="D18" s="112">
        <v>1148.684384503504</v>
      </c>
      <c r="E18" s="112">
        <v>1279.458608296371</v>
      </c>
      <c r="F18" s="113">
        <v>1507.3864387628767</v>
      </c>
      <c r="G18" s="113">
        <v>1798.2402365583644</v>
      </c>
      <c r="H18" s="112">
        <v>2100.591395910714</v>
      </c>
    </row>
    <row r="19" spans="1:8" ht="13.5" customHeight="1">
      <c r="A19" s="111" t="s">
        <v>15</v>
      </c>
      <c r="B19" s="112">
        <v>636.0210594641376</v>
      </c>
      <c r="C19" s="112">
        <v>677.0942266777253</v>
      </c>
      <c r="D19" s="112">
        <v>689.5832582068203</v>
      </c>
      <c r="E19" s="112">
        <v>714.4351087230897</v>
      </c>
      <c r="F19" s="113">
        <v>837.3901650379239</v>
      </c>
      <c r="G19" s="113">
        <v>930.9076484800404</v>
      </c>
      <c r="H19" s="112">
        <v>1041.584027502314</v>
      </c>
    </row>
    <row r="20" spans="1:8" ht="13.5" customHeight="1">
      <c r="A20" s="111" t="s">
        <v>16</v>
      </c>
      <c r="B20" s="112">
        <v>669.6597069464979</v>
      </c>
      <c r="C20" s="112">
        <v>681.6739389131297</v>
      </c>
      <c r="D20" s="112">
        <v>702.715372687606</v>
      </c>
      <c r="E20" s="112">
        <v>719.5316913682642</v>
      </c>
      <c r="F20" s="113">
        <v>863.3899486735663</v>
      </c>
      <c r="G20" s="113">
        <v>968.170398951835</v>
      </c>
      <c r="H20" s="112">
        <v>1064.777084610484</v>
      </c>
    </row>
    <row r="21" spans="1:8" ht="13.5" customHeight="1">
      <c r="A21" s="111" t="s">
        <v>17</v>
      </c>
      <c r="B21" s="112">
        <v>713.1489428197084</v>
      </c>
      <c r="C21" s="112">
        <v>674.4257329342613</v>
      </c>
      <c r="D21" s="112">
        <v>795.0368420419987</v>
      </c>
      <c r="E21" s="112">
        <v>833.3754041806402</v>
      </c>
      <c r="F21" s="113">
        <v>915.5517892130348</v>
      </c>
      <c r="G21" s="113">
        <v>969.8953036914164</v>
      </c>
      <c r="H21" s="112">
        <v>1095.206327455435</v>
      </c>
    </row>
    <row r="22" spans="1:8" ht="13.5" customHeight="1">
      <c r="A22" s="111" t="s">
        <v>18</v>
      </c>
      <c r="B22" s="112">
        <v>637.0187395574147</v>
      </c>
      <c r="C22" s="112">
        <v>630.4917481038068</v>
      </c>
      <c r="D22" s="112">
        <v>709.3805969252221</v>
      </c>
      <c r="E22" s="112">
        <v>806.6964768670441</v>
      </c>
      <c r="F22" s="113">
        <v>979.5475580878199</v>
      </c>
      <c r="G22" s="113">
        <v>1144.717704614571</v>
      </c>
      <c r="H22" s="112">
        <v>1421.3876167466012</v>
      </c>
    </row>
    <row r="23" spans="1:8" ht="13.5" customHeight="1">
      <c r="A23" s="111" t="s">
        <v>79</v>
      </c>
      <c r="B23" s="112">
        <v>912.9193561958338</v>
      </c>
      <c r="C23" s="112">
        <v>855.6068419217963</v>
      </c>
      <c r="D23" s="112">
        <v>1003.6721839577849</v>
      </c>
      <c r="E23" s="112">
        <v>1238.8963013715097</v>
      </c>
      <c r="F23" s="113">
        <v>1561.1950524683568</v>
      </c>
      <c r="G23" s="113">
        <v>1598.6741672977294</v>
      </c>
      <c r="H23" s="112">
        <v>1915.840275023139</v>
      </c>
    </row>
    <row r="24" spans="1:8" ht="13.5" customHeight="1">
      <c r="A24" s="111" t="s">
        <v>19</v>
      </c>
      <c r="B24" s="112">
        <v>798.2342264373204</v>
      </c>
      <c r="C24" s="112">
        <v>793.9790607382832</v>
      </c>
      <c r="D24" s="112">
        <v>828.1526089935452</v>
      </c>
      <c r="E24" s="112">
        <v>989.4702679311962</v>
      </c>
      <c r="F24" s="113">
        <v>1134.8070150132824</v>
      </c>
      <c r="G24" s="113">
        <v>1439.778587140745</v>
      </c>
      <c r="H24" s="112">
        <v>1697.7930835527027</v>
      </c>
    </row>
    <row r="25" spans="1:8" ht="13.5" customHeight="1">
      <c r="A25" s="114" t="s">
        <v>80</v>
      </c>
      <c r="B25" s="3" t="s">
        <v>7</v>
      </c>
      <c r="C25" s="3" t="s">
        <v>7</v>
      </c>
      <c r="D25" s="3" t="s">
        <v>7</v>
      </c>
      <c r="E25" s="3" t="s">
        <v>7</v>
      </c>
      <c r="F25" s="115" t="s">
        <v>7</v>
      </c>
      <c r="G25" s="113">
        <v>1333.1710600651497</v>
      </c>
      <c r="H25" s="112">
        <v>1535.7121392424845</v>
      </c>
    </row>
    <row r="26" spans="1:8" ht="13.5" customHeight="1">
      <c r="A26" s="114" t="s">
        <v>81</v>
      </c>
      <c r="B26" s="3" t="s">
        <v>7</v>
      </c>
      <c r="C26" s="3" t="s">
        <v>7</v>
      </c>
      <c r="D26" s="3" t="s">
        <v>7</v>
      </c>
      <c r="E26" s="3" t="s">
        <v>7</v>
      </c>
      <c r="F26" s="115" t="s">
        <v>7</v>
      </c>
      <c r="G26" s="113">
        <v>1466.1810488863246</v>
      </c>
      <c r="H26" s="112">
        <v>1464.684528746409</v>
      </c>
    </row>
    <row r="27" spans="1:8" ht="13.5" customHeight="1">
      <c r="A27" s="111" t="s">
        <v>20</v>
      </c>
      <c r="B27" s="112">
        <v>651.9599004723955</v>
      </c>
      <c r="C27" s="112">
        <v>683.4950055894126</v>
      </c>
      <c r="D27" s="112">
        <v>746.9799141754715</v>
      </c>
      <c r="E27" s="112">
        <v>746.4930943709206</v>
      </c>
      <c r="F27" s="113">
        <v>827.6537689469067</v>
      </c>
      <c r="G27" s="113">
        <v>882.4901133508829</v>
      </c>
      <c r="H27" s="112">
        <v>946.2334571418269</v>
      </c>
    </row>
    <row r="28" spans="1:8" ht="13.5" customHeight="1">
      <c r="A28" s="114" t="s">
        <v>82</v>
      </c>
      <c r="B28" s="3" t="s">
        <v>7</v>
      </c>
      <c r="C28" s="3" t="s">
        <v>7</v>
      </c>
      <c r="D28" s="3" t="s">
        <v>7</v>
      </c>
      <c r="E28" s="3" t="s">
        <v>7</v>
      </c>
      <c r="F28" s="115" t="s">
        <v>7</v>
      </c>
      <c r="G28" s="113">
        <v>1524.0945752647458</v>
      </c>
      <c r="H28" s="112">
        <v>1651.6774247833353</v>
      </c>
    </row>
    <row r="29" spans="1:8" ht="13.5" customHeight="1">
      <c r="A29" s="111" t="s">
        <v>21</v>
      </c>
      <c r="B29" s="112">
        <v>617.8584736696597</v>
      </c>
      <c r="C29" s="112">
        <v>603.1997884437393</v>
      </c>
      <c r="D29" s="112">
        <v>711.5803012272668</v>
      </c>
      <c r="E29" s="112">
        <v>711.3879773538639</v>
      </c>
      <c r="F29" s="113">
        <v>769.6020097844771</v>
      </c>
      <c r="G29" s="113">
        <v>863.768586299328</v>
      </c>
      <c r="H29" s="112">
        <v>961.3368913249913</v>
      </c>
    </row>
    <row r="30" spans="1:8" ht="13.5" customHeight="1">
      <c r="A30" s="111" t="s">
        <v>42</v>
      </c>
      <c r="B30" s="112">
        <v>718.576082122294</v>
      </c>
      <c r="C30" s="112">
        <v>823.969564747034</v>
      </c>
      <c r="D30" s="112">
        <v>892.863582272547</v>
      </c>
      <c r="E30" s="112">
        <v>978.507807147236</v>
      </c>
      <c r="F30" s="113">
        <v>1159.1480052408256</v>
      </c>
      <c r="G30" s="113">
        <v>1240.1403964275842</v>
      </c>
      <c r="H30" s="112">
        <v>1425.8351063190414</v>
      </c>
    </row>
    <row r="31" spans="1:8" ht="13.5" customHeight="1">
      <c r="A31" s="114" t="s">
        <v>83</v>
      </c>
      <c r="B31" s="3" t="s">
        <v>7</v>
      </c>
      <c r="C31" s="3" t="s">
        <v>7</v>
      </c>
      <c r="D31" s="3" t="s">
        <v>7</v>
      </c>
      <c r="E31" s="3" t="s">
        <v>7</v>
      </c>
      <c r="F31" s="115" t="s">
        <v>7</v>
      </c>
      <c r="G31" s="113">
        <v>1337.8829949635185</v>
      </c>
      <c r="H31" s="112">
        <v>1559.4701477287754</v>
      </c>
    </row>
    <row r="32" spans="1:8" ht="13.5" customHeight="1">
      <c r="A32" s="111" t="s">
        <v>22</v>
      </c>
      <c r="B32" s="112">
        <v>937.7471662279279</v>
      </c>
      <c r="C32" s="112">
        <v>924.9816691308163</v>
      </c>
      <c r="D32" s="112">
        <v>935.1988749053406</v>
      </c>
      <c r="E32" s="112">
        <v>1029.052925125912</v>
      </c>
      <c r="F32" s="113">
        <v>1125.4011755796762</v>
      </c>
      <c r="G32" s="113">
        <v>1419.356195833784</v>
      </c>
      <c r="H32" s="112">
        <v>1594.280768814684</v>
      </c>
    </row>
    <row r="33" spans="1:8" ht="13.5" customHeight="1">
      <c r="A33" s="111" t="s">
        <v>84</v>
      </c>
      <c r="B33" s="112">
        <v>650.7158054163211</v>
      </c>
      <c r="C33" s="112">
        <v>632.487108290361</v>
      </c>
      <c r="D33" s="112">
        <v>649.2793864868439</v>
      </c>
      <c r="E33" s="112">
        <v>661.6962965634128</v>
      </c>
      <c r="F33" s="113">
        <v>732.9763321433294</v>
      </c>
      <c r="G33" s="113">
        <v>855.5948216797086</v>
      </c>
      <c r="H33" s="112">
        <v>852.2351640162033</v>
      </c>
    </row>
    <row r="34" spans="1:8" ht="13.5" customHeight="1">
      <c r="A34" s="114" t="s">
        <v>85</v>
      </c>
      <c r="B34" s="3" t="s">
        <v>7</v>
      </c>
      <c r="C34" s="3" t="s">
        <v>7</v>
      </c>
      <c r="D34" s="3" t="s">
        <v>7</v>
      </c>
      <c r="E34" s="3" t="s">
        <v>7</v>
      </c>
      <c r="F34" s="115" t="s">
        <v>7</v>
      </c>
      <c r="G34" s="113">
        <v>1570.4746793600423</v>
      </c>
      <c r="H34" s="112">
        <v>1729.9832918634982</v>
      </c>
    </row>
    <row r="35" spans="1:8" ht="13.5" customHeight="1">
      <c r="A35" s="111" t="s">
        <v>23</v>
      </c>
      <c r="B35" s="112">
        <v>1244.6900580577694</v>
      </c>
      <c r="C35" s="112">
        <v>1231.1672857091341</v>
      </c>
      <c r="D35" s="112">
        <v>1252.1606385152597</v>
      </c>
      <c r="E35" s="112">
        <v>1401.686439964901</v>
      </c>
      <c r="F35" s="113">
        <v>1624.8782950488624</v>
      </c>
      <c r="G35" s="113">
        <v>1916.0145685334103</v>
      </c>
      <c r="H35" s="112">
        <v>2476.2600218768407</v>
      </c>
    </row>
    <row r="36" spans="1:8" ht="13.5" customHeight="1">
      <c r="A36" s="114" t="s">
        <v>86</v>
      </c>
      <c r="B36" s="3" t="s">
        <v>7</v>
      </c>
      <c r="C36" s="3" t="s">
        <v>7</v>
      </c>
      <c r="D36" s="3" t="s">
        <v>7</v>
      </c>
      <c r="E36" s="3" t="s">
        <v>7</v>
      </c>
      <c r="F36" s="115" t="s">
        <v>7</v>
      </c>
      <c r="G36" s="113">
        <v>1602.1119565348047</v>
      </c>
      <c r="H36" s="112">
        <v>1574.038681139038</v>
      </c>
    </row>
    <row r="37" spans="1:8" ht="13.5" customHeight="1">
      <c r="A37" s="114" t="s">
        <v>87</v>
      </c>
      <c r="B37" s="3" t="s">
        <v>7</v>
      </c>
      <c r="C37" s="3" t="s">
        <v>7</v>
      </c>
      <c r="D37" s="3" t="s">
        <v>7</v>
      </c>
      <c r="E37" s="3" t="s">
        <v>7</v>
      </c>
      <c r="F37" s="115" t="s">
        <v>7</v>
      </c>
      <c r="G37" s="113">
        <v>1893.7049992186844</v>
      </c>
      <c r="H37" s="112">
        <v>2055.4193261452288</v>
      </c>
    </row>
    <row r="38" spans="1:8" ht="13.5" customHeight="1">
      <c r="A38" s="111" t="s">
        <v>24</v>
      </c>
      <c r="B38" s="112">
        <v>1304.5989446227447</v>
      </c>
      <c r="C38" s="112">
        <v>1119.1987306624355</v>
      </c>
      <c r="D38" s="112">
        <v>1158.0421429687594</v>
      </c>
      <c r="E38" s="112">
        <v>1914.1093601625137</v>
      </c>
      <c r="F38" s="113">
        <v>1886.0120442825719</v>
      </c>
      <c r="G38" s="113">
        <v>1717.5543615448416</v>
      </c>
      <c r="H38" s="112">
        <v>2766.013967521306</v>
      </c>
    </row>
    <row r="39" spans="1:8" ht="13.5" customHeight="1">
      <c r="A39" s="114" t="s">
        <v>88</v>
      </c>
      <c r="B39" s="3" t="s">
        <v>7</v>
      </c>
      <c r="C39" s="3" t="s">
        <v>7</v>
      </c>
      <c r="D39" s="3" t="s">
        <v>7</v>
      </c>
      <c r="E39" s="3" t="s">
        <v>7</v>
      </c>
      <c r="F39" s="115" t="s">
        <v>7</v>
      </c>
      <c r="G39" s="113">
        <v>1665.1100453163126</v>
      </c>
      <c r="H39" s="112">
        <v>1755.376053273713</v>
      </c>
    </row>
    <row r="40" spans="1:8" ht="13.5" customHeight="1">
      <c r="A40" s="114" t="s">
        <v>89</v>
      </c>
      <c r="B40" s="3" t="s">
        <v>7</v>
      </c>
      <c r="C40" s="3" t="s">
        <v>7</v>
      </c>
      <c r="D40" s="3" t="s">
        <v>7</v>
      </c>
      <c r="E40" s="3" t="s">
        <v>7</v>
      </c>
      <c r="F40" s="115" t="s">
        <v>7</v>
      </c>
      <c r="G40" s="113">
        <v>1872.669575565252</v>
      </c>
      <c r="H40" s="112">
        <v>2129.9147764835984</v>
      </c>
    </row>
    <row r="41" spans="1:8" ht="13.5" customHeight="1">
      <c r="A41" s="111" t="s">
        <v>25</v>
      </c>
      <c r="B41" s="112">
        <v>675.1349272174342</v>
      </c>
      <c r="C41" s="112">
        <v>717.1216328296852</v>
      </c>
      <c r="D41" s="112">
        <v>738.0428641832847</v>
      </c>
      <c r="E41" s="112">
        <v>797.9998317166107</v>
      </c>
      <c r="F41" s="113">
        <v>1013.2643371437501</v>
      </c>
      <c r="G41" s="113">
        <v>1041.505895928744</v>
      </c>
      <c r="H41" s="112">
        <v>1192.7505919969228</v>
      </c>
    </row>
    <row r="42" spans="1:8" ht="13.5" customHeight="1">
      <c r="A42" s="111" t="s">
        <v>90</v>
      </c>
      <c r="B42" s="112">
        <v>526.9253422763935</v>
      </c>
      <c r="C42" s="112">
        <v>532.1180868582693</v>
      </c>
      <c r="D42" s="112">
        <v>627.186181529696</v>
      </c>
      <c r="E42" s="112">
        <v>734.2564879256669</v>
      </c>
      <c r="F42" s="113">
        <v>645.0903321192889</v>
      </c>
      <c r="G42" s="113">
        <v>697.8171240368781</v>
      </c>
      <c r="H42" s="112">
        <v>755.2318103686608</v>
      </c>
    </row>
    <row r="43" spans="1:8" ht="13.5" customHeight="1">
      <c r="A43" s="111" t="s">
        <v>26</v>
      </c>
      <c r="B43" s="112">
        <v>769.8424146262306</v>
      </c>
      <c r="C43" s="112">
        <v>784.1164521053454</v>
      </c>
      <c r="D43" s="112">
        <v>822.9598644116693</v>
      </c>
      <c r="E43" s="112">
        <v>917.655331578378</v>
      </c>
      <c r="F43" s="113">
        <v>1064.9694084838868</v>
      </c>
      <c r="G43" s="113">
        <v>1244.1311168006923</v>
      </c>
      <c r="H43" s="112">
        <v>1404.6614498816007</v>
      </c>
    </row>
    <row r="44" spans="1:8" ht="13.5" customHeight="1">
      <c r="A44" s="111" t="s">
        <v>27</v>
      </c>
      <c r="B44" s="112">
        <v>532.6650078732586</v>
      </c>
      <c r="C44" s="112">
        <v>513.3544889594076</v>
      </c>
      <c r="D44" s="112">
        <v>608.4886949623166</v>
      </c>
      <c r="E44" s="112">
        <v>567.9804791268497</v>
      </c>
      <c r="F44" s="113">
        <v>723.3060473837943</v>
      </c>
      <c r="G44" s="113">
        <v>741.2702991838256</v>
      </c>
      <c r="H44" s="112">
        <v>907.1195893885304</v>
      </c>
    </row>
    <row r="45" spans="1:8" ht="13.5" customHeight="1">
      <c r="A45" s="111" t="s">
        <v>28</v>
      </c>
      <c r="B45" s="112">
        <v>573.4256487925667</v>
      </c>
      <c r="C45" s="112">
        <v>598.4758333032828</v>
      </c>
      <c r="D45" s="112">
        <v>684.9194042768022</v>
      </c>
      <c r="E45" s="112">
        <v>690.0460375271958</v>
      </c>
      <c r="F45" s="113">
        <v>668.7161179426154</v>
      </c>
      <c r="G45" s="113">
        <v>873.7634175952304</v>
      </c>
      <c r="H45" s="112">
        <v>903.7118507566743</v>
      </c>
    </row>
    <row r="46" spans="1:8" ht="13.5" customHeight="1">
      <c r="A46" s="111" t="s">
        <v>29</v>
      </c>
      <c r="B46" s="112">
        <v>674.8584616494177</v>
      </c>
      <c r="C46" s="112">
        <v>712.457778899667</v>
      </c>
      <c r="D46" s="112">
        <v>727.1164641255875</v>
      </c>
      <c r="E46" s="112">
        <v>827.4374045893285</v>
      </c>
      <c r="F46" s="113">
        <v>940.9565708653372</v>
      </c>
      <c r="G46" s="113">
        <v>1015.6984361665044</v>
      </c>
      <c r="H46" s="112">
        <v>1090.0015626314714</v>
      </c>
    </row>
    <row r="47" spans="1:8" ht="13.5" customHeight="1">
      <c r="A47" s="114" t="s">
        <v>91</v>
      </c>
      <c r="B47" s="3" t="s">
        <v>7</v>
      </c>
      <c r="C47" s="3" t="s">
        <v>7</v>
      </c>
      <c r="D47" s="3" t="s">
        <v>7</v>
      </c>
      <c r="E47" s="3" t="s">
        <v>7</v>
      </c>
      <c r="F47" s="115" t="s">
        <v>7</v>
      </c>
      <c r="G47" s="113">
        <v>1454.6896974505066</v>
      </c>
      <c r="H47" s="112">
        <v>1697.5166179846863</v>
      </c>
    </row>
    <row r="48" spans="1:8" ht="13.5" customHeight="1">
      <c r="A48" s="111" t="s">
        <v>30</v>
      </c>
      <c r="B48" s="112">
        <v>639.2424843436347</v>
      </c>
      <c r="C48" s="112">
        <v>695.0885290829757</v>
      </c>
      <c r="D48" s="112">
        <v>731.2093565564411</v>
      </c>
      <c r="E48" s="112">
        <v>742.6946978712151</v>
      </c>
      <c r="F48" s="113">
        <v>790.5773322274711</v>
      </c>
      <c r="G48" s="113">
        <v>972.5277367086173</v>
      </c>
      <c r="H48" s="112">
        <v>1178.6388277859917</v>
      </c>
    </row>
    <row r="49" spans="1:8" ht="13.5" customHeight="1">
      <c r="A49" s="111" t="s">
        <v>31</v>
      </c>
      <c r="B49" s="112">
        <v>743.1214164653277</v>
      </c>
      <c r="C49" s="112">
        <v>724.466000745255</v>
      </c>
      <c r="D49" s="112">
        <v>761.5304172226029</v>
      </c>
      <c r="E49" s="112">
        <v>803.1985864195306</v>
      </c>
      <c r="F49" s="113">
        <v>976.2299712716215</v>
      </c>
      <c r="G49" s="113">
        <v>1205.528109336122</v>
      </c>
      <c r="H49" s="112">
        <v>1471.5601072205595</v>
      </c>
    </row>
    <row r="50" spans="1:8" ht="12" customHeight="1">
      <c r="A50" s="110"/>
      <c r="B50" s="116"/>
      <c r="C50" s="116"/>
      <c r="D50" s="116"/>
      <c r="E50" s="116"/>
      <c r="F50" s="116"/>
      <c r="G50" s="117"/>
      <c r="H50" s="110"/>
    </row>
    <row r="51" spans="1:7" ht="12" customHeight="1">
      <c r="A51" s="108"/>
      <c r="B51" s="118"/>
      <c r="C51" s="118"/>
      <c r="D51" s="118"/>
      <c r="E51" s="118"/>
      <c r="F51" s="118"/>
      <c r="G51" s="118"/>
    </row>
    <row r="52" ht="13.5" customHeight="1">
      <c r="A52" s="119" t="s">
        <v>92</v>
      </c>
    </row>
    <row r="53" ht="13.5" customHeight="1">
      <c r="A53" s="119" t="s">
        <v>67</v>
      </c>
    </row>
  </sheetData>
  <printOptions/>
  <pageMargins left="0.75" right="0.75" top="1" bottom="1" header="0" footer="0"/>
  <pageSetup firstPageNumber="41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120" customWidth="1"/>
    <col min="2" max="2" width="8.7109375" style="120" customWidth="1"/>
    <col min="3" max="3" width="2.7109375" style="120" customWidth="1"/>
    <col min="4" max="6" width="8.7109375" style="120" customWidth="1"/>
    <col min="7" max="7" width="2.7109375" style="120" customWidth="1"/>
    <col min="8" max="16384" width="8.7109375" style="120" customWidth="1"/>
  </cols>
  <sheetData>
    <row r="1" ht="15">
      <c r="A1" s="73" t="s">
        <v>114</v>
      </c>
    </row>
    <row r="3" spans="1:11" ht="12">
      <c r="A3" s="121"/>
      <c r="B3" s="121"/>
      <c r="C3" s="122"/>
      <c r="D3" s="121"/>
      <c r="E3" s="122"/>
      <c r="F3" s="122"/>
      <c r="G3" s="121"/>
      <c r="H3" s="121"/>
      <c r="I3" s="121"/>
      <c r="J3" s="122"/>
      <c r="K3" s="122"/>
    </row>
    <row r="4" spans="3:11" ht="12">
      <c r="C4" s="123"/>
      <c r="D4" s="58" t="s">
        <v>37</v>
      </c>
      <c r="E4" s="59"/>
      <c r="F4" s="59"/>
      <c r="J4" s="123"/>
      <c r="K4" s="123"/>
    </row>
    <row r="5" spans="2:11" ht="13.5">
      <c r="B5" s="57" t="s">
        <v>93</v>
      </c>
      <c r="C5" s="61"/>
      <c r="D5" s="62" t="s">
        <v>161</v>
      </c>
      <c r="E5" s="63"/>
      <c r="F5" s="63"/>
      <c r="G5" s="81"/>
      <c r="H5" s="64" t="s">
        <v>116</v>
      </c>
      <c r="I5" s="124"/>
      <c r="J5" s="124"/>
      <c r="K5" s="124"/>
    </row>
    <row r="6" spans="2:11" ht="12">
      <c r="B6" s="57" t="s">
        <v>94</v>
      </c>
      <c r="C6" s="125"/>
      <c r="D6" s="126"/>
      <c r="E6" s="126"/>
      <c r="F6" s="65" t="s">
        <v>163</v>
      </c>
      <c r="G6" s="125"/>
      <c r="H6" s="127"/>
      <c r="I6" s="127"/>
      <c r="J6" s="65" t="s">
        <v>165</v>
      </c>
      <c r="K6" s="65" t="s">
        <v>164</v>
      </c>
    </row>
    <row r="7" spans="1:12" ht="12">
      <c r="A7" s="121"/>
      <c r="B7" s="66">
        <v>2001</v>
      </c>
      <c r="C7" s="67"/>
      <c r="D7" s="66">
        <v>2000</v>
      </c>
      <c r="E7" s="66">
        <v>2001</v>
      </c>
      <c r="F7" s="67" t="s">
        <v>117</v>
      </c>
      <c r="G7" s="128"/>
      <c r="H7" s="66">
        <v>2000</v>
      </c>
      <c r="I7" s="66">
        <v>2001</v>
      </c>
      <c r="J7" s="66" t="s">
        <v>117</v>
      </c>
      <c r="K7" s="67" t="s">
        <v>117</v>
      </c>
      <c r="L7" s="129"/>
    </row>
    <row r="8" spans="1:7" ht="12">
      <c r="A8" s="130"/>
      <c r="B8" s="68"/>
      <c r="C8" s="69"/>
      <c r="D8" s="69"/>
      <c r="E8" s="69"/>
      <c r="F8" s="69"/>
      <c r="G8" s="81"/>
    </row>
    <row r="9" spans="1:12" ht="12">
      <c r="A9" s="131" t="s">
        <v>95</v>
      </c>
      <c r="B9" s="132">
        <v>50</v>
      </c>
      <c r="C9" s="123"/>
      <c r="D9" s="133">
        <v>91.52</v>
      </c>
      <c r="E9" s="133">
        <v>89.4</v>
      </c>
      <c r="F9" s="134">
        <f aca="true" t="shared" si="0" ref="F9:F18">((E9-D9)/D9)*100</f>
        <v>-2.316433566433556</v>
      </c>
      <c r="H9" s="135">
        <v>1474.5471373793469</v>
      </c>
      <c r="I9" s="135">
        <v>1390.0568557450747</v>
      </c>
      <c r="J9" s="70">
        <f aca="true" t="shared" si="1" ref="J9:J18">(I9-H9)/H9*100</f>
        <v>-5.729913916786229</v>
      </c>
      <c r="K9" s="70">
        <v>-8.208290084504592</v>
      </c>
      <c r="L9" s="136"/>
    </row>
    <row r="10" spans="1:12" ht="12">
      <c r="A10" s="131" t="s">
        <v>96</v>
      </c>
      <c r="B10" s="132">
        <v>145</v>
      </c>
      <c r="C10" s="123"/>
      <c r="D10" s="133">
        <v>109.45</v>
      </c>
      <c r="E10" s="133">
        <v>116.7</v>
      </c>
      <c r="F10" s="134">
        <f t="shared" si="0"/>
        <v>6.624029237094565</v>
      </c>
      <c r="H10" s="135">
        <v>1749.7205293714617</v>
      </c>
      <c r="I10" s="135">
        <v>1805.8370295577754</v>
      </c>
      <c r="J10" s="70">
        <f t="shared" si="1"/>
        <v>3.2071693304342723</v>
      </c>
      <c r="K10" s="70">
        <v>0.49383576478508084</v>
      </c>
      <c r="L10" s="136"/>
    </row>
    <row r="11" spans="1:12" ht="12">
      <c r="A11" s="131" t="s">
        <v>97</v>
      </c>
      <c r="B11" s="132">
        <v>110</v>
      </c>
      <c r="C11" s="123"/>
      <c r="D11" s="133">
        <v>90.43</v>
      </c>
      <c r="E11" s="133">
        <v>99.9</v>
      </c>
      <c r="F11" s="134">
        <f t="shared" si="0"/>
        <v>10.472188433042131</v>
      </c>
      <c r="H11" s="135">
        <v>1517.4293510271298</v>
      </c>
      <c r="I11" s="135">
        <v>1554.439676415083</v>
      </c>
      <c r="J11" s="70">
        <f t="shared" si="1"/>
        <v>2.4390147299379374</v>
      </c>
      <c r="K11" s="70">
        <v>-0.2541239241110607</v>
      </c>
      <c r="L11" s="136"/>
    </row>
    <row r="12" spans="1:12" ht="12">
      <c r="A12" s="131" t="s">
        <v>98</v>
      </c>
      <c r="B12" s="132">
        <v>82</v>
      </c>
      <c r="C12" s="123"/>
      <c r="D12" s="133">
        <v>113.04</v>
      </c>
      <c r="E12" s="133">
        <v>116</v>
      </c>
      <c r="F12" s="134">
        <f t="shared" si="0"/>
        <v>2.6185421089879632</v>
      </c>
      <c r="H12" s="135">
        <v>1998.1548928395418</v>
      </c>
      <c r="I12" s="135">
        <v>2050.2025410791775</v>
      </c>
      <c r="J12" s="70">
        <f t="shared" si="1"/>
        <v>2.6047854661393</v>
      </c>
      <c r="K12" s="70">
        <v>-0.09271132800456512</v>
      </c>
      <c r="L12" s="136"/>
    </row>
    <row r="13" spans="1:12" ht="12">
      <c r="A13" s="131" t="s">
        <v>99</v>
      </c>
      <c r="B13" s="132">
        <v>96</v>
      </c>
      <c r="C13" s="123"/>
      <c r="D13" s="133">
        <v>132.9</v>
      </c>
      <c r="E13" s="133">
        <v>150</v>
      </c>
      <c r="F13" s="134">
        <f t="shared" si="0"/>
        <v>12.866817155756202</v>
      </c>
      <c r="H13" s="135">
        <v>2259.264601589076</v>
      </c>
      <c r="I13" s="135">
        <v>2708.9298378469343</v>
      </c>
      <c r="J13" s="70">
        <f t="shared" si="1"/>
        <v>19.903168311563945</v>
      </c>
      <c r="K13" s="70">
        <v>16.750894169000937</v>
      </c>
      <c r="L13" s="136"/>
    </row>
    <row r="14" spans="1:12" ht="12">
      <c r="A14" s="131" t="s">
        <v>100</v>
      </c>
      <c r="B14" s="132">
        <v>83</v>
      </c>
      <c r="C14" s="123"/>
      <c r="D14" s="133">
        <v>97.01</v>
      </c>
      <c r="E14" s="133">
        <v>107.2</v>
      </c>
      <c r="F14" s="134">
        <f t="shared" si="0"/>
        <v>10.504071745180907</v>
      </c>
      <c r="H14" s="135">
        <v>1636.3636363636365</v>
      </c>
      <c r="I14" s="135">
        <v>2015.9869219766088</v>
      </c>
      <c r="J14" s="70">
        <f t="shared" si="1"/>
        <v>23.199200787459414</v>
      </c>
      <c r="K14" s="70">
        <v>19.96027340551064</v>
      </c>
      <c r="L14" s="136"/>
    </row>
    <row r="15" spans="1:12" ht="12">
      <c r="A15" s="131" t="s">
        <v>101</v>
      </c>
      <c r="B15" s="132">
        <v>87</v>
      </c>
      <c r="C15" s="123"/>
      <c r="D15" s="133">
        <v>90.18</v>
      </c>
      <c r="E15" s="133">
        <v>95.8</v>
      </c>
      <c r="F15" s="134">
        <f t="shared" si="0"/>
        <v>6.231980483477479</v>
      </c>
      <c r="H15" s="135">
        <v>1439.3759090308079</v>
      </c>
      <c r="I15" s="135">
        <v>1634.5545899294411</v>
      </c>
      <c r="J15" s="70">
        <f t="shared" si="1"/>
        <v>13.559951898184488</v>
      </c>
      <c r="K15" s="70">
        <v>10.574441965126095</v>
      </c>
      <c r="L15" s="136"/>
    </row>
    <row r="16" spans="1:12" ht="12">
      <c r="A16" s="131" t="s">
        <v>102</v>
      </c>
      <c r="B16" s="132">
        <v>78</v>
      </c>
      <c r="C16" s="123"/>
      <c r="D16" s="133">
        <v>92.08</v>
      </c>
      <c r="E16" s="133">
        <v>88.3</v>
      </c>
      <c r="F16" s="134">
        <f t="shared" si="0"/>
        <v>-4.105125977410949</v>
      </c>
      <c r="H16" s="135">
        <v>1357.734424771315</v>
      </c>
      <c r="I16" s="135">
        <v>1506.9356796845889</v>
      </c>
      <c r="J16" s="70">
        <f t="shared" si="1"/>
        <v>10.988986667138834</v>
      </c>
      <c r="K16" s="70">
        <v>8.071067835578232</v>
      </c>
      <c r="L16" s="136"/>
    </row>
    <row r="17" spans="1:12" ht="12">
      <c r="A17" s="131" t="s">
        <v>103</v>
      </c>
      <c r="B17" s="132">
        <v>90</v>
      </c>
      <c r="C17" s="123"/>
      <c r="D17" s="133">
        <v>95.59</v>
      </c>
      <c r="E17" s="133">
        <v>105.8</v>
      </c>
      <c r="F17" s="134">
        <f t="shared" si="0"/>
        <v>10.681033580918498</v>
      </c>
      <c r="H17" s="135">
        <v>1504.639813445843</v>
      </c>
      <c r="I17" s="135">
        <v>1655.499861767216</v>
      </c>
      <c r="J17" s="70">
        <f t="shared" si="1"/>
        <v>10.026323042448398</v>
      </c>
      <c r="K17" s="70">
        <v>7.133712796931269</v>
      </c>
      <c r="L17" s="136"/>
    </row>
    <row r="18" spans="1:12" ht="12">
      <c r="A18" s="131" t="s">
        <v>104</v>
      </c>
      <c r="B18" s="120">
        <v>83</v>
      </c>
      <c r="C18" s="123"/>
      <c r="D18" s="133">
        <v>96.54</v>
      </c>
      <c r="E18" s="133">
        <v>97.1</v>
      </c>
      <c r="F18" s="134">
        <f t="shared" si="0"/>
        <v>0.5800704371244956</v>
      </c>
      <c r="H18" s="135">
        <v>1443.595014003582</v>
      </c>
      <c r="I18" s="135">
        <v>1659.4425011719736</v>
      </c>
      <c r="J18" s="70">
        <f t="shared" si="1"/>
        <v>14.952080401675314</v>
      </c>
      <c r="K18" s="70">
        <v>11.929971179820182</v>
      </c>
      <c r="L18" s="136"/>
    </row>
    <row r="19" spans="1:12" ht="12">
      <c r="A19" s="121"/>
      <c r="B19" s="137"/>
      <c r="C19" s="122"/>
      <c r="D19" s="121"/>
      <c r="E19" s="121"/>
      <c r="F19" s="121"/>
      <c r="G19" s="121"/>
      <c r="H19" s="135"/>
      <c r="I19" s="135"/>
      <c r="J19" s="138"/>
      <c r="K19" s="138"/>
      <c r="L19" s="136"/>
    </row>
    <row r="20" spans="1:12" s="100" customFormat="1" ht="20.25" customHeight="1">
      <c r="A20" s="139" t="s">
        <v>8</v>
      </c>
      <c r="B20" s="94">
        <f>SUM(B9:B18)</f>
        <v>904</v>
      </c>
      <c r="C20" s="95"/>
      <c r="D20" s="96">
        <v>102.08</v>
      </c>
      <c r="E20" s="96">
        <v>108.4</v>
      </c>
      <c r="F20" s="97">
        <f>((E20-D20)/D20)*100</f>
        <v>6.191222570532923</v>
      </c>
      <c r="G20" s="98"/>
      <c r="H20" s="140">
        <v>1659.0097724568172</v>
      </c>
      <c r="I20" s="140">
        <v>1818.9330833122979</v>
      </c>
      <c r="J20" s="99">
        <f>(I20-H20)/H20*100</f>
        <v>9.63968467881001</v>
      </c>
      <c r="K20" s="99">
        <v>6.7572392198734414</v>
      </c>
      <c r="L20" s="141"/>
    </row>
    <row r="21" spans="8:9" ht="12">
      <c r="H21" s="72"/>
      <c r="I21" s="72"/>
    </row>
    <row r="22" spans="1:9" ht="12">
      <c r="A22" s="120" t="s">
        <v>111</v>
      </c>
      <c r="H22" s="72"/>
      <c r="I22" s="72"/>
    </row>
    <row r="23" ht="12">
      <c r="A23" s="120" t="s">
        <v>115</v>
      </c>
    </row>
    <row r="24" ht="12">
      <c r="A24" s="120" t="s">
        <v>69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142" customWidth="1"/>
    <col min="2" max="2" width="8.7109375" style="142" customWidth="1"/>
    <col min="3" max="3" width="2.7109375" style="142" customWidth="1"/>
    <col min="4" max="6" width="8.7109375" style="142" customWidth="1"/>
    <col min="7" max="7" width="2.7109375" style="142" customWidth="1"/>
    <col min="8" max="11" width="8.7109375" style="142" customWidth="1"/>
    <col min="12" max="16384" width="10.7109375" style="142" customWidth="1"/>
  </cols>
  <sheetData>
    <row r="1" spans="1:13" ht="15">
      <c r="A1" s="73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M1" s="102">
        <v>1.034</v>
      </c>
    </row>
    <row r="2" spans="1:11" ht="15">
      <c r="A2" s="75" t="s">
        <v>118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>
      <c r="A4" s="143"/>
      <c r="B4" s="143"/>
      <c r="C4" s="144"/>
      <c r="D4" s="106"/>
      <c r="E4" s="144"/>
      <c r="F4" s="144"/>
      <c r="G4" s="143"/>
      <c r="H4" s="143"/>
      <c r="I4" s="143"/>
      <c r="J4" s="144"/>
      <c r="K4" s="144"/>
    </row>
    <row r="5" spans="1:11" ht="12.75">
      <c r="A5" s="120"/>
      <c r="C5" s="123"/>
      <c r="D5" s="58" t="s">
        <v>37</v>
      </c>
      <c r="E5" s="59"/>
      <c r="F5" s="59"/>
      <c r="G5" s="120"/>
      <c r="H5" s="120"/>
      <c r="I5" s="120"/>
      <c r="J5" s="123"/>
      <c r="K5" s="123"/>
    </row>
    <row r="6" spans="1:11" ht="13.5">
      <c r="A6" s="120"/>
      <c r="B6" s="57" t="s">
        <v>93</v>
      </c>
      <c r="C6" s="61"/>
      <c r="D6" s="62" t="s">
        <v>161</v>
      </c>
      <c r="E6" s="63"/>
      <c r="F6" s="63"/>
      <c r="G6" s="81"/>
      <c r="H6" s="64" t="s">
        <v>116</v>
      </c>
      <c r="I6" s="124"/>
      <c r="J6" s="124"/>
      <c r="K6" s="124"/>
    </row>
    <row r="7" spans="1:11" ht="12.75">
      <c r="A7" s="120"/>
      <c r="B7" s="57" t="s">
        <v>94</v>
      </c>
      <c r="C7" s="125"/>
      <c r="D7" s="126"/>
      <c r="E7" s="126"/>
      <c r="F7" s="65" t="s">
        <v>163</v>
      </c>
      <c r="G7" s="125"/>
      <c r="H7" s="127"/>
      <c r="I7" s="127"/>
      <c r="J7" s="65" t="s">
        <v>165</v>
      </c>
      <c r="K7" s="65" t="s">
        <v>164</v>
      </c>
    </row>
    <row r="8" spans="1:13" ht="12.75">
      <c r="A8" s="121"/>
      <c r="B8" s="66">
        <v>2001</v>
      </c>
      <c r="C8" s="67"/>
      <c r="D8" s="66">
        <v>2000</v>
      </c>
      <c r="E8" s="66">
        <v>2001</v>
      </c>
      <c r="F8" s="67" t="s">
        <v>117</v>
      </c>
      <c r="G8" s="128"/>
      <c r="H8" s="66">
        <v>2000</v>
      </c>
      <c r="I8" s="66">
        <v>2001</v>
      </c>
      <c r="J8" s="66" t="s">
        <v>117</v>
      </c>
      <c r="K8" s="67" t="s">
        <v>117</v>
      </c>
      <c r="M8" s="145" t="s">
        <v>119</v>
      </c>
    </row>
    <row r="9" spans="1:11" s="114" customFormat="1" ht="12">
      <c r="A9" s="146"/>
      <c r="B9" s="34"/>
      <c r="C9" s="35"/>
      <c r="D9" s="35"/>
      <c r="E9" s="35"/>
      <c r="F9" s="35"/>
      <c r="G9" s="41"/>
      <c r="H9" s="34"/>
      <c r="I9" s="34"/>
      <c r="J9" s="34"/>
      <c r="K9" s="35"/>
    </row>
    <row r="10" spans="1:12" s="114" customFormat="1" ht="12">
      <c r="A10" s="114" t="s">
        <v>8</v>
      </c>
      <c r="B10" s="147">
        <v>904</v>
      </c>
      <c r="C10" s="148"/>
      <c r="D10" s="148">
        <v>102.1</v>
      </c>
      <c r="E10" s="148">
        <v>108.4</v>
      </c>
      <c r="F10" s="148">
        <f>(E10-D10)/D10*100</f>
        <v>6.170421155729688</v>
      </c>
      <c r="H10" s="149">
        <v>1659.0097724568172</v>
      </c>
      <c r="I10" s="150">
        <v>1818.9330833122979</v>
      </c>
      <c r="J10" s="151">
        <f>(I10-H10)/H10*100</f>
        <v>9.63968467881001</v>
      </c>
      <c r="K10" s="148">
        <v>6.7572392198734414</v>
      </c>
      <c r="L10" s="152"/>
    </row>
    <row r="11" spans="2:12" s="114" customFormat="1" ht="12">
      <c r="B11" s="152"/>
      <c r="C11" s="148"/>
      <c r="D11" s="152"/>
      <c r="E11" s="152"/>
      <c r="F11" s="148"/>
      <c r="H11" s="149"/>
      <c r="I11" s="150"/>
      <c r="J11" s="151"/>
      <c r="K11" s="148"/>
      <c r="L11" s="152"/>
    </row>
    <row r="12" spans="1:12" s="114" customFormat="1" ht="12">
      <c r="A12" s="152" t="s">
        <v>6</v>
      </c>
      <c r="B12" s="153">
        <v>120</v>
      </c>
      <c r="C12" s="148"/>
      <c r="D12" s="76">
        <v>96.56</v>
      </c>
      <c r="E12" s="76">
        <v>85.83</v>
      </c>
      <c r="F12" s="148">
        <f aca="true" t="shared" si="0" ref="F12:F22">(E12-D12)/D12*100</f>
        <v>-11.112261806130908</v>
      </c>
      <c r="H12" s="149">
        <v>1217.9269890495596</v>
      </c>
      <c r="I12" s="150">
        <v>1617.1312490233554</v>
      </c>
      <c r="J12" s="151">
        <f aca="true" t="shared" si="1" ref="J12:J22">(I12-H12)/H12*100</f>
        <v>32.77735558560247</v>
      </c>
      <c r="K12" s="148">
        <v>29.286616928532105</v>
      </c>
      <c r="L12" s="152"/>
    </row>
    <row r="13" spans="1:12" s="114" customFormat="1" ht="12">
      <c r="A13" s="152" t="s">
        <v>41</v>
      </c>
      <c r="B13" s="153">
        <v>35</v>
      </c>
      <c r="C13" s="148"/>
      <c r="D13" s="76">
        <v>108.1</v>
      </c>
      <c r="E13" s="76">
        <v>94.54</v>
      </c>
      <c r="F13" s="148">
        <f t="shared" si="0"/>
        <v>-12.543940795559658</v>
      </c>
      <c r="H13" s="149">
        <v>1174.8945223756807</v>
      </c>
      <c r="I13" s="150">
        <v>1549.547437885399</v>
      </c>
      <c r="J13" s="151">
        <f t="shared" si="1"/>
        <v>31.888217059022118</v>
      </c>
      <c r="K13" s="148">
        <v>28.42085400099525</v>
      </c>
      <c r="L13" s="152"/>
    </row>
    <row r="14" spans="1:12" s="114" customFormat="1" ht="12">
      <c r="A14" s="152" t="s">
        <v>12</v>
      </c>
      <c r="B14" s="153">
        <v>80</v>
      </c>
      <c r="C14" s="148"/>
      <c r="D14" s="148">
        <v>109.84</v>
      </c>
      <c r="E14" s="148">
        <v>101.2</v>
      </c>
      <c r="F14" s="148">
        <f t="shared" si="0"/>
        <v>-7.86598689002185</v>
      </c>
      <c r="H14" s="149">
        <v>1011.9721611193249</v>
      </c>
      <c r="I14" s="150">
        <v>977.1615400334163</v>
      </c>
      <c r="J14" s="151">
        <f t="shared" si="1"/>
        <v>-3.439879319150959</v>
      </c>
      <c r="K14" s="148">
        <v>-5.978460875512131</v>
      </c>
      <c r="L14" s="152"/>
    </row>
    <row r="15" spans="1:12" s="114" customFormat="1" ht="12">
      <c r="A15" s="152" t="s">
        <v>14</v>
      </c>
      <c r="B15" s="153">
        <v>162</v>
      </c>
      <c r="C15" s="148"/>
      <c r="D15" s="148">
        <v>88.42</v>
      </c>
      <c r="E15" s="148">
        <v>84.03</v>
      </c>
      <c r="F15" s="148">
        <f t="shared" si="0"/>
        <v>-4.964940058810225</v>
      </c>
      <c r="H15" s="149">
        <v>1259.1023283208924</v>
      </c>
      <c r="I15" s="150">
        <v>1539.173968963735</v>
      </c>
      <c r="J15" s="151">
        <f t="shared" si="1"/>
        <v>22.243755280505212</v>
      </c>
      <c r="K15" s="148">
        <v>19.029946719089804</v>
      </c>
      <c r="L15" s="152"/>
    </row>
    <row r="16" spans="1:12" s="114" customFormat="1" ht="12">
      <c r="A16" s="152" t="s">
        <v>16</v>
      </c>
      <c r="B16" s="153">
        <v>55</v>
      </c>
      <c r="C16" s="148"/>
      <c r="D16" s="148">
        <v>122.54</v>
      </c>
      <c r="E16" s="148">
        <v>91.06</v>
      </c>
      <c r="F16" s="148">
        <f t="shared" si="0"/>
        <v>-25.68957075240738</v>
      </c>
      <c r="H16" s="149">
        <v>827.8040219730026</v>
      </c>
      <c r="I16" s="150">
        <v>1023.6678566706333</v>
      </c>
      <c r="J16" s="151">
        <f t="shared" si="1"/>
        <v>23.660652702653636</v>
      </c>
      <c r="K16" s="148">
        <v>20.409593673469967</v>
      </c>
      <c r="L16" s="152"/>
    </row>
    <row r="17" spans="1:12" s="114" customFormat="1" ht="12">
      <c r="A17" s="152" t="s">
        <v>19</v>
      </c>
      <c r="B17" s="153">
        <v>100</v>
      </c>
      <c r="C17" s="148"/>
      <c r="D17" s="148">
        <v>104.33</v>
      </c>
      <c r="E17" s="148">
        <v>95.87</v>
      </c>
      <c r="F17" s="148">
        <f t="shared" si="0"/>
        <v>-8.108885267899927</v>
      </c>
      <c r="H17" s="149">
        <v>989.0615797002151</v>
      </c>
      <c r="I17" s="150">
        <v>1434.1771543278883</v>
      </c>
      <c r="J17" s="151">
        <f t="shared" si="1"/>
        <v>45.00382825127914</v>
      </c>
      <c r="K17" s="148">
        <v>41.1916536039719</v>
      </c>
      <c r="L17" s="152"/>
    </row>
    <row r="18" spans="1:12" s="114" customFormat="1" ht="12">
      <c r="A18" s="152" t="s">
        <v>42</v>
      </c>
      <c r="B18" s="153">
        <v>18</v>
      </c>
      <c r="C18" s="148"/>
      <c r="D18" s="148">
        <v>110.2</v>
      </c>
      <c r="E18" s="148">
        <v>89.52</v>
      </c>
      <c r="F18" s="148">
        <f t="shared" si="0"/>
        <v>-18.76588021778585</v>
      </c>
      <c r="H18" s="149">
        <v>1162.129025278569</v>
      </c>
      <c r="I18" s="150">
        <v>1483.9349464498216</v>
      </c>
      <c r="J18" s="151">
        <f t="shared" si="1"/>
        <v>27.69106649703666</v>
      </c>
      <c r="K18" s="148">
        <v>24.334047222041555</v>
      </c>
      <c r="L18" s="152"/>
    </row>
    <row r="19" spans="1:12" s="114" customFormat="1" ht="12">
      <c r="A19" s="152" t="s">
        <v>22</v>
      </c>
      <c r="B19" s="153">
        <v>118</v>
      </c>
      <c r="C19" s="148"/>
      <c r="D19" s="148">
        <v>103.05</v>
      </c>
      <c r="E19" s="148">
        <v>91.21</v>
      </c>
      <c r="F19" s="148">
        <f t="shared" si="0"/>
        <v>-11.489568170790882</v>
      </c>
      <c r="H19" s="149">
        <v>1066.183452934742</v>
      </c>
      <c r="I19" s="150">
        <v>1308.559614390634</v>
      </c>
      <c r="J19" s="151">
        <f t="shared" si="1"/>
        <v>22.733063506916665</v>
      </c>
      <c r="K19" s="148">
        <v>19.506390951233374</v>
      </c>
      <c r="L19" s="152"/>
    </row>
    <row r="20" spans="1:12" s="114" customFormat="1" ht="12">
      <c r="A20" s="152" t="s">
        <v>25</v>
      </c>
      <c r="B20" s="153">
        <v>91</v>
      </c>
      <c r="C20" s="148"/>
      <c r="D20" s="148">
        <v>104.9</v>
      </c>
      <c r="E20" s="148">
        <v>93.74</v>
      </c>
      <c r="F20" s="148">
        <f t="shared" si="0"/>
        <v>-10.638703527168742</v>
      </c>
      <c r="H20" s="149">
        <v>941.4253603067566</v>
      </c>
      <c r="I20" s="150">
        <v>1264.3732044763383</v>
      </c>
      <c r="J20" s="151">
        <f t="shared" si="1"/>
        <v>34.3041368743616</v>
      </c>
      <c r="K20" s="148">
        <v>30.773258884480637</v>
      </c>
      <c r="L20" s="152"/>
    </row>
    <row r="21" spans="1:12" s="114" customFormat="1" ht="12">
      <c r="A21" s="152" t="s">
        <v>26</v>
      </c>
      <c r="B21" s="114">
        <v>119</v>
      </c>
      <c r="C21" s="148"/>
      <c r="D21" s="148">
        <v>96.66</v>
      </c>
      <c r="E21" s="148">
        <v>90.37</v>
      </c>
      <c r="F21" s="148">
        <f t="shared" si="0"/>
        <v>-6.507345334160969</v>
      </c>
      <c r="H21" s="149">
        <v>1140.5466806101474</v>
      </c>
      <c r="I21" s="150">
        <v>1233.805728847379</v>
      </c>
      <c r="J21" s="151">
        <f t="shared" si="1"/>
        <v>8.176697177124016</v>
      </c>
      <c r="K21" s="148">
        <v>5.332713901776064</v>
      </c>
      <c r="L21" s="152"/>
    </row>
    <row r="22" spans="1:12" s="114" customFormat="1" ht="18.75" customHeight="1">
      <c r="A22" s="154" t="s">
        <v>43</v>
      </c>
      <c r="B22" s="154">
        <f>SUM(B12:B21)</f>
        <v>898</v>
      </c>
      <c r="C22" s="155"/>
      <c r="D22" s="155">
        <v>101.13</v>
      </c>
      <c r="E22" s="155">
        <v>90.83</v>
      </c>
      <c r="F22" s="155">
        <f t="shared" si="0"/>
        <v>-10.184910511223176</v>
      </c>
      <c r="G22" s="41"/>
      <c r="H22" s="156">
        <v>1097.201687641989</v>
      </c>
      <c r="I22" s="157">
        <v>1357.1454329090188</v>
      </c>
      <c r="J22" s="158">
        <f t="shared" si="1"/>
        <v>23.691518906216626</v>
      </c>
      <c r="K22" s="159">
        <v>20.43964839943197</v>
      </c>
      <c r="L22" s="152"/>
    </row>
    <row r="23" spans="1:12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52"/>
    </row>
    <row r="24" spans="1:11" ht="12.75">
      <c r="A24" s="114"/>
      <c r="B24" s="114"/>
      <c r="D24" s="148"/>
      <c r="E24" s="148"/>
      <c r="G24" s="114"/>
      <c r="H24" s="114"/>
      <c r="I24" s="114"/>
      <c r="J24" s="114"/>
      <c r="K24" s="148"/>
    </row>
    <row r="25" spans="1:11" ht="12.75">
      <c r="A25" s="114" t="s">
        <v>111</v>
      </c>
      <c r="B25" s="114"/>
      <c r="C25" s="148"/>
      <c r="D25" s="148"/>
      <c r="E25" s="148"/>
      <c r="G25" s="114"/>
      <c r="H25" s="114"/>
      <c r="J25" s="114"/>
      <c r="K25" s="148"/>
    </row>
    <row r="26" spans="1:11" ht="12.75">
      <c r="A26" s="120" t="s">
        <v>115</v>
      </c>
      <c r="B26" s="152"/>
      <c r="C26" s="148"/>
      <c r="D26" s="148"/>
      <c r="G26" s="114"/>
      <c r="H26" s="114"/>
      <c r="I26" s="114"/>
      <c r="J26" s="114"/>
      <c r="K26" s="148"/>
    </row>
    <row r="27" spans="1:11" ht="12.75">
      <c r="A27" s="114" t="s">
        <v>69</v>
      </c>
      <c r="B27" s="114"/>
      <c r="C27" s="148"/>
      <c r="D27" s="148"/>
      <c r="E27" s="148"/>
      <c r="G27" s="114"/>
      <c r="I27" s="114"/>
      <c r="J27" s="114"/>
      <c r="K27" s="14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8515625" style="5" customWidth="1"/>
    <col min="2" max="2" width="4.00390625" style="5" customWidth="1"/>
    <col min="3" max="3" width="8.7109375" style="5" customWidth="1"/>
    <col min="4" max="4" width="2.7109375" style="5" customWidth="1"/>
    <col min="5" max="5" width="10.00390625" style="5" hidden="1" customWidth="1"/>
    <col min="6" max="6" width="8.7109375" style="5" customWidth="1"/>
    <col min="7" max="7" width="1.7109375" style="5" customWidth="1"/>
    <col min="8" max="8" width="10.57421875" style="5" customWidth="1"/>
    <col min="9" max="9" width="2.8515625" style="5" customWidth="1"/>
    <col min="10" max="10" width="7.28125" style="5" hidden="1" customWidth="1"/>
    <col min="11" max="11" width="8.28125" style="5" customWidth="1"/>
    <col min="12" max="12" width="1.7109375" style="5" customWidth="1"/>
    <col min="13" max="13" width="11.28125" style="5" customWidth="1"/>
    <col min="14" max="14" width="1.57421875" style="5" customWidth="1"/>
    <col min="15" max="15" width="14.00390625" style="5" customWidth="1"/>
    <col min="16" max="17" width="11.421875" style="5" customWidth="1"/>
    <col min="18" max="18" width="13.00390625" style="5" bestFit="1" customWidth="1"/>
    <col min="19" max="16384" width="11.421875" style="5" customWidth="1"/>
  </cols>
  <sheetData>
    <row r="1" ht="15">
      <c r="A1" s="7" t="s">
        <v>155</v>
      </c>
    </row>
    <row r="2" ht="15">
      <c r="A2" s="7"/>
    </row>
    <row r="3" spans="10:14" ht="12">
      <c r="J3" s="16"/>
      <c r="K3" s="16"/>
      <c r="L3" s="16"/>
      <c r="M3" s="16"/>
      <c r="N3" s="33"/>
    </row>
    <row r="4" spans="1:14" ht="12">
      <c r="A4" s="39"/>
      <c r="B4" s="39"/>
      <c r="C4" s="39"/>
      <c r="D4" s="37"/>
      <c r="E4" s="227" t="s">
        <v>44</v>
      </c>
      <c r="F4" s="227"/>
      <c r="G4" s="227"/>
      <c r="H4" s="227"/>
      <c r="I4" s="40"/>
      <c r="N4" s="39"/>
    </row>
    <row r="5" spans="1:14" ht="12" customHeight="1">
      <c r="A5" s="33"/>
      <c r="B5" s="33"/>
      <c r="C5" s="33"/>
      <c r="D5" s="30"/>
      <c r="E5" s="228" t="s">
        <v>154</v>
      </c>
      <c r="F5" s="228"/>
      <c r="G5" s="228"/>
      <c r="H5" s="228"/>
      <c r="I5" s="41"/>
      <c r="J5" s="226" t="s">
        <v>71</v>
      </c>
      <c r="K5" s="226"/>
      <c r="L5" s="226"/>
      <c r="M5" s="226"/>
      <c r="N5" s="213"/>
    </row>
    <row r="6" spans="1:14" ht="12">
      <c r="A6" s="33"/>
      <c r="C6" s="54" t="s">
        <v>45</v>
      </c>
      <c r="D6" s="33"/>
      <c r="E6" s="19" t="s">
        <v>46</v>
      </c>
      <c r="F6" s="19" t="s">
        <v>168</v>
      </c>
      <c r="G6" s="19"/>
      <c r="H6" s="20" t="s">
        <v>163</v>
      </c>
      <c r="I6" s="30"/>
      <c r="J6" s="19" t="s">
        <v>46</v>
      </c>
      <c r="K6" s="19" t="s">
        <v>168</v>
      </c>
      <c r="L6" s="33"/>
      <c r="M6" s="20" t="s">
        <v>162</v>
      </c>
      <c r="N6" s="20"/>
    </row>
    <row r="7" spans="1:14" ht="12">
      <c r="A7" s="16"/>
      <c r="B7" s="16"/>
      <c r="C7" s="53" t="s">
        <v>47</v>
      </c>
      <c r="D7" s="16"/>
      <c r="E7" s="22" t="s">
        <v>48</v>
      </c>
      <c r="F7" s="22" t="s">
        <v>48</v>
      </c>
      <c r="G7" s="38"/>
      <c r="H7" s="24" t="s">
        <v>70</v>
      </c>
      <c r="I7" s="16"/>
      <c r="J7" s="22" t="s">
        <v>48</v>
      </c>
      <c r="K7" s="22" t="s">
        <v>48</v>
      </c>
      <c r="L7" s="16"/>
      <c r="M7" s="22" t="s">
        <v>70</v>
      </c>
      <c r="N7" s="22"/>
    </row>
    <row r="8" spans="2:14" ht="12">
      <c r="B8" s="23"/>
      <c r="C8" s="23"/>
      <c r="E8" s="23"/>
      <c r="F8" s="23"/>
      <c r="G8" s="23"/>
      <c r="H8" s="25"/>
      <c r="J8" s="23"/>
      <c r="K8" s="23"/>
      <c r="M8" s="25"/>
      <c r="N8" s="25"/>
    </row>
    <row r="9" spans="1:22" ht="12">
      <c r="A9" s="15" t="s">
        <v>49</v>
      </c>
      <c r="B9" s="229">
        <v>9438</v>
      </c>
      <c r="C9" s="229"/>
      <c r="E9" s="26">
        <v>22168</v>
      </c>
      <c r="F9" s="160">
        <v>133.23236329979687</v>
      </c>
      <c r="G9" s="27"/>
      <c r="H9" s="28">
        <v>4.108598305088717</v>
      </c>
      <c r="I9" s="42"/>
      <c r="J9" s="4">
        <v>291</v>
      </c>
      <c r="K9" s="161">
        <v>1.7489452237568066</v>
      </c>
      <c r="M9" s="28">
        <v>1.8978920092443459</v>
      </c>
      <c r="N9" s="28"/>
      <c r="R9" s="13"/>
      <c r="V9" s="13"/>
    </row>
    <row r="10" spans="1:22" ht="12">
      <c r="A10" s="15" t="s">
        <v>50</v>
      </c>
      <c r="B10" s="229">
        <v>12481</v>
      </c>
      <c r="C10" s="229"/>
      <c r="E10" s="26">
        <v>23022</v>
      </c>
      <c r="F10" s="160">
        <v>138.36500667123437</v>
      </c>
      <c r="G10" s="27"/>
      <c r="H10" s="28">
        <v>-4.547426603264921</v>
      </c>
      <c r="I10" s="42"/>
      <c r="J10" s="4">
        <v>315</v>
      </c>
      <c r="K10" s="161">
        <v>1.8931881288089143</v>
      </c>
      <c r="M10" s="28">
        <v>-0.5078835657974706</v>
      </c>
      <c r="N10" s="28"/>
      <c r="R10" s="13"/>
      <c r="V10" s="13"/>
    </row>
    <row r="11" spans="1:22" ht="12">
      <c r="A11" s="15" t="s">
        <v>51</v>
      </c>
      <c r="B11" s="229">
        <v>8463</v>
      </c>
      <c r="C11" s="229"/>
      <c r="E11" s="26">
        <v>26208</v>
      </c>
      <c r="F11" s="160">
        <v>157.51325231690166</v>
      </c>
      <c r="G11" s="27"/>
      <c r="H11" s="28">
        <v>8.211916986000816</v>
      </c>
      <c r="I11" s="42"/>
      <c r="J11" s="4">
        <v>356</v>
      </c>
      <c r="K11" s="161">
        <v>2.139603091606265</v>
      </c>
      <c r="M11" s="28">
        <v>7.429537087331761</v>
      </c>
      <c r="N11" s="28"/>
      <c r="R11" s="13"/>
      <c r="V11" s="13"/>
    </row>
    <row r="12" spans="1:22" ht="12">
      <c r="A12" s="15" t="s">
        <v>52</v>
      </c>
      <c r="B12" s="229">
        <v>8102</v>
      </c>
      <c r="C12" s="229"/>
      <c r="E12" s="26">
        <v>34856</v>
      </c>
      <c r="F12" s="160">
        <v>209.48877910401117</v>
      </c>
      <c r="G12" s="27"/>
      <c r="H12" s="28">
        <v>26.90606679156298</v>
      </c>
      <c r="I12" s="42"/>
      <c r="J12" s="4">
        <v>468</v>
      </c>
      <c r="K12" s="161">
        <v>2.8127366485161014</v>
      </c>
      <c r="M12" s="28">
        <v>25.43957457757955</v>
      </c>
      <c r="N12" s="28"/>
      <c r="R12" s="13"/>
      <c r="V12" s="13"/>
    </row>
    <row r="13" spans="1:22" ht="12">
      <c r="A13" s="15" t="s">
        <v>53</v>
      </c>
      <c r="B13" s="229">
        <v>7372</v>
      </c>
      <c r="C13" s="229"/>
      <c r="E13" s="26">
        <v>46419</v>
      </c>
      <c r="F13" s="160">
        <v>278.9838087339079</v>
      </c>
      <c r="G13" s="27"/>
      <c r="H13" s="28">
        <v>24.69440884228659</v>
      </c>
      <c r="I13" s="42"/>
      <c r="J13" s="4">
        <v>653</v>
      </c>
      <c r="K13" s="161">
        <v>3.9246090416260984</v>
      </c>
      <c r="M13" s="28">
        <v>30.64598738756043</v>
      </c>
      <c r="N13" s="28"/>
      <c r="R13" s="13"/>
      <c r="V13" s="13"/>
    </row>
    <row r="14" spans="1:22" ht="12">
      <c r="A14" s="15" t="s">
        <v>54</v>
      </c>
      <c r="B14" s="229">
        <v>7750</v>
      </c>
      <c r="C14" s="229"/>
      <c r="E14" s="26">
        <v>56268</v>
      </c>
      <c r="F14" s="160">
        <v>338.1774908946666</v>
      </c>
      <c r="G14" s="27"/>
      <c r="H14" s="28">
        <v>13.606002680486263</v>
      </c>
      <c r="I14" s="42"/>
      <c r="J14" s="4">
        <v>822</v>
      </c>
      <c r="K14" s="161">
        <v>4.9403194980346905</v>
      </c>
      <c r="M14" s="28">
        <v>17.976149298673402</v>
      </c>
      <c r="N14" s="28"/>
      <c r="R14" s="13"/>
      <c r="V14" s="13"/>
    </row>
    <row r="15" spans="1:22" ht="12">
      <c r="A15" s="15" t="s">
        <v>1</v>
      </c>
      <c r="B15" s="229">
        <v>8052</v>
      </c>
      <c r="C15" s="229"/>
      <c r="E15" s="26">
        <v>66331</v>
      </c>
      <c r="F15" s="160">
        <v>398.65733895880663</v>
      </c>
      <c r="G15" s="27"/>
      <c r="H15" s="28">
        <v>11.316387988872641</v>
      </c>
      <c r="I15" s="42"/>
      <c r="J15" s="4">
        <v>1005</v>
      </c>
      <c r="K15" s="161">
        <v>6.0401716490570125</v>
      </c>
      <c r="M15" s="28">
        <v>15.451155545446401</v>
      </c>
      <c r="N15" s="28"/>
      <c r="R15" s="13"/>
      <c r="V15" s="13"/>
    </row>
    <row r="16" spans="1:22" ht="12">
      <c r="A16" s="15" t="s">
        <v>2</v>
      </c>
      <c r="B16" s="229">
        <v>9553</v>
      </c>
      <c r="C16" s="229"/>
      <c r="E16" s="26">
        <v>77007</v>
      </c>
      <c r="F16" s="160">
        <v>462.8213912228192</v>
      </c>
      <c r="G16" s="27"/>
      <c r="H16" s="28">
        <v>9.627042982948902</v>
      </c>
      <c r="I16" s="42"/>
      <c r="J16" s="4">
        <v>1109</v>
      </c>
      <c r="K16" s="161">
        <v>6.665224237616146</v>
      </c>
      <c r="M16" s="28">
        <v>4.200433150583277</v>
      </c>
      <c r="N16" s="28"/>
      <c r="R16" s="13"/>
      <c r="V16" s="13"/>
    </row>
    <row r="17" spans="1:22" ht="12">
      <c r="A17" s="15" t="s">
        <v>3</v>
      </c>
      <c r="B17" s="229">
        <v>11224</v>
      </c>
      <c r="C17" s="229"/>
      <c r="E17" s="26">
        <v>70853</v>
      </c>
      <c r="F17" s="160">
        <v>425.8351063190413</v>
      </c>
      <c r="G17" s="27"/>
      <c r="H17" s="28">
        <v>-12.372839327531759</v>
      </c>
      <c r="I17" s="42"/>
      <c r="J17" s="4">
        <v>1031</v>
      </c>
      <c r="K17" s="161">
        <v>6.196434796196796</v>
      </c>
      <c r="M17" s="28">
        <v>-11.460346086135095</v>
      </c>
      <c r="N17" s="28"/>
      <c r="R17" s="13"/>
      <c r="V17" s="13"/>
    </row>
    <row r="18" spans="1:22" ht="12">
      <c r="A18" s="15" t="s">
        <v>4</v>
      </c>
      <c r="B18" s="229">
        <v>11643</v>
      </c>
      <c r="C18" s="229"/>
      <c r="E18" s="26">
        <v>62494</v>
      </c>
      <c r="F18" s="160">
        <v>375.5965045136009</v>
      </c>
      <c r="G18" s="27"/>
      <c r="H18" s="28">
        <v>-15.837467165380472</v>
      </c>
      <c r="I18" s="42"/>
      <c r="J18" s="4">
        <v>954</v>
      </c>
      <c r="K18" s="161">
        <v>5.733655475821283</v>
      </c>
      <c r="M18" s="28">
        <v>-11.706562220033902</v>
      </c>
      <c r="N18" s="28"/>
      <c r="R18" s="13"/>
      <c r="V18" s="13"/>
    </row>
    <row r="19" spans="1:22" ht="12">
      <c r="A19" s="15" t="s">
        <v>5</v>
      </c>
      <c r="B19" s="229">
        <v>12628</v>
      </c>
      <c r="C19" s="229"/>
      <c r="E19" s="26">
        <v>58811</v>
      </c>
      <c r="F19" s="160">
        <v>353.4612287091462</v>
      </c>
      <c r="G19" s="27"/>
      <c r="H19" s="28">
        <v>-10.031898435098713</v>
      </c>
      <c r="I19" s="42"/>
      <c r="J19" s="4">
        <v>919</v>
      </c>
      <c r="K19" s="161">
        <v>5.523301239286959</v>
      </c>
      <c r="M19" s="28">
        <v>-7.905127249259452</v>
      </c>
      <c r="N19" s="28"/>
      <c r="R19" s="13"/>
      <c r="V19" s="13"/>
    </row>
    <row r="20" spans="1:22" ht="12">
      <c r="A20" s="15" t="s">
        <v>35</v>
      </c>
      <c r="B20" s="229">
        <v>12823</v>
      </c>
      <c r="C20" s="229"/>
      <c r="E20" s="26">
        <v>59496</v>
      </c>
      <c r="F20" s="160">
        <v>357.5781616241751</v>
      </c>
      <c r="G20" s="27"/>
      <c r="H20" s="28">
        <v>-2.1617523294550796</v>
      </c>
      <c r="I20" s="42"/>
      <c r="J20" s="4">
        <v>903</v>
      </c>
      <c r="K20" s="161">
        <v>5.427139302585554</v>
      </c>
      <c r="M20" s="28">
        <v>-4.971975677877112</v>
      </c>
      <c r="N20" s="28"/>
      <c r="R20" s="13"/>
      <c r="V20" s="13"/>
    </row>
    <row r="21" spans="1:22" ht="12">
      <c r="A21" s="15" t="s">
        <v>36</v>
      </c>
      <c r="B21" s="229">
        <v>12406</v>
      </c>
      <c r="C21" s="229"/>
      <c r="E21" s="26">
        <v>59633</v>
      </c>
      <c r="F21" s="160">
        <v>358.4015482071809</v>
      </c>
      <c r="G21" s="27"/>
      <c r="H21" s="28">
        <v>-1.7350317833197606</v>
      </c>
      <c r="I21" s="42"/>
      <c r="J21" s="4">
        <v>904</v>
      </c>
      <c r="K21" s="161">
        <v>5.433149423629392</v>
      </c>
      <c r="M21" s="28">
        <v>-1.8522137537185401</v>
      </c>
      <c r="N21" s="28"/>
      <c r="R21" s="13"/>
      <c r="V21" s="13"/>
    </row>
    <row r="22" spans="1:22" ht="12">
      <c r="A22" s="15" t="s">
        <v>39</v>
      </c>
      <c r="B22" s="229">
        <v>11709</v>
      </c>
      <c r="C22" s="229"/>
      <c r="E22" s="26">
        <v>58354</v>
      </c>
      <c r="F22" s="160">
        <v>350.71460339211234</v>
      </c>
      <c r="G22" s="27"/>
      <c r="H22" s="28">
        <v>-3.8750349757226576</v>
      </c>
      <c r="I22" s="42"/>
      <c r="J22" s="4">
        <v>876</v>
      </c>
      <c r="K22" s="161">
        <v>5.264866034401933</v>
      </c>
      <c r="M22" s="28">
        <v>-4.810751603873622</v>
      </c>
      <c r="N22" s="28"/>
      <c r="R22" s="13"/>
      <c r="V22" s="13"/>
    </row>
    <row r="23" spans="1:22" ht="12">
      <c r="A23" s="15" t="s">
        <v>40</v>
      </c>
      <c r="B23" s="229">
        <v>13021</v>
      </c>
      <c r="C23" s="229"/>
      <c r="E23" s="26">
        <v>67106</v>
      </c>
      <c r="F23" s="160">
        <v>403.315182767781</v>
      </c>
      <c r="G23" s="27"/>
      <c r="H23" s="28">
        <v>12.30284663433527</v>
      </c>
      <c r="I23" s="42"/>
      <c r="J23" s="4">
        <v>980</v>
      </c>
      <c r="K23" s="161">
        <v>5.8899186229610665</v>
      </c>
      <c r="M23" s="28">
        <v>9.250142694063927</v>
      </c>
      <c r="N23" s="28"/>
      <c r="R23" s="13"/>
      <c r="V23" s="13"/>
    </row>
    <row r="24" spans="1:22" ht="12">
      <c r="A24" s="77" t="s">
        <v>105</v>
      </c>
      <c r="B24" s="55"/>
      <c r="C24" s="55">
        <v>11153</v>
      </c>
      <c r="E24" s="26">
        <v>74630</v>
      </c>
      <c r="F24" s="160">
        <v>448.5353335016167</v>
      </c>
      <c r="G24" s="27"/>
      <c r="H24" s="28">
        <v>7.6</v>
      </c>
      <c r="I24" s="42"/>
      <c r="J24" s="4">
        <v>1103</v>
      </c>
      <c r="K24" s="161">
        <v>6.629163511353119</v>
      </c>
      <c r="M24" s="28">
        <v>8.8</v>
      </c>
      <c r="N24" s="28"/>
      <c r="R24" s="78"/>
      <c r="V24" s="78"/>
    </row>
    <row r="25" spans="1:22" ht="12">
      <c r="A25" s="162">
        <v>2001</v>
      </c>
      <c r="B25" s="55"/>
      <c r="C25" s="55">
        <v>14395</v>
      </c>
      <c r="E25" s="26">
        <v>86123.05746</v>
      </c>
      <c r="F25" s="160">
        <v>517.61</v>
      </c>
      <c r="G25" s="27"/>
      <c r="H25" s="163">
        <v>12.36616377243607</v>
      </c>
      <c r="I25" s="42"/>
      <c r="J25" s="4">
        <v>1294.48308</v>
      </c>
      <c r="K25" s="161">
        <v>7.78</v>
      </c>
      <c r="M25" s="28">
        <v>14.274787447882693</v>
      </c>
      <c r="N25" s="28"/>
      <c r="R25" s="78"/>
      <c r="V25" s="78"/>
    </row>
    <row r="26" spans="1:16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3"/>
      <c r="P26" s="33"/>
    </row>
    <row r="28" ht="12">
      <c r="A28" s="5" t="s">
        <v>120</v>
      </c>
    </row>
    <row r="29" ht="12">
      <c r="A29" s="5" t="s">
        <v>56</v>
      </c>
    </row>
    <row r="30" ht="12">
      <c r="A30" s="5" t="s">
        <v>57</v>
      </c>
    </row>
    <row r="31" ht="12">
      <c r="A31" s="5" t="s">
        <v>55</v>
      </c>
    </row>
    <row r="32" ht="12">
      <c r="A32" s="5" t="s">
        <v>106</v>
      </c>
    </row>
  </sheetData>
  <mergeCells count="18">
    <mergeCell ref="B21:C21"/>
    <mergeCell ref="B22:C22"/>
    <mergeCell ref="B23:C23"/>
    <mergeCell ref="B9:C9"/>
    <mergeCell ref="B10:C10"/>
    <mergeCell ref="B11:C11"/>
    <mergeCell ref="B12:C12"/>
    <mergeCell ref="B13:C13"/>
    <mergeCell ref="B14:C14"/>
    <mergeCell ref="B15:C15"/>
    <mergeCell ref="B20:C20"/>
    <mergeCell ref="B16:C16"/>
    <mergeCell ref="B17:C17"/>
    <mergeCell ref="B18:C18"/>
    <mergeCell ref="J5:M5"/>
    <mergeCell ref="E4:H4"/>
    <mergeCell ref="E5:H5"/>
    <mergeCell ref="B19:C19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88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102" customWidth="1"/>
    <col min="2" max="2" width="10.7109375" style="102" customWidth="1"/>
    <col min="3" max="3" width="2.7109375" style="102" customWidth="1"/>
    <col min="4" max="5" width="10.7109375" style="102" customWidth="1"/>
    <col min="6" max="6" width="2.7109375" style="102" customWidth="1"/>
    <col min="7" max="8" width="10.7109375" style="102" customWidth="1"/>
    <col min="9" max="9" width="1.28515625" style="102" customWidth="1"/>
    <col min="10" max="16384" width="8.7109375" style="102" customWidth="1"/>
  </cols>
  <sheetData>
    <row r="1" ht="15">
      <c r="A1" s="164" t="s">
        <v>121</v>
      </c>
    </row>
    <row r="2" ht="15">
      <c r="A2" s="164"/>
    </row>
    <row r="3" ht="12.75">
      <c r="G3" s="165"/>
    </row>
    <row r="4" spans="1:9" ht="12" customHeight="1">
      <c r="A4" s="166"/>
      <c r="B4" s="166"/>
      <c r="C4" s="80"/>
      <c r="D4" s="79" t="s">
        <v>44</v>
      </c>
      <c r="E4" s="79"/>
      <c r="F4" s="80"/>
      <c r="G4" s="120"/>
      <c r="H4" s="167"/>
      <c r="I4" s="167"/>
    </row>
    <row r="5" spans="1:9" ht="12" customHeight="1">
      <c r="A5" s="130"/>
      <c r="B5" s="130"/>
      <c r="C5" s="81"/>
      <c r="D5" s="64" t="s">
        <v>154</v>
      </c>
      <c r="E5" s="124"/>
      <c r="F5" s="81"/>
      <c r="G5" s="82" t="s">
        <v>124</v>
      </c>
      <c r="H5" s="124"/>
      <c r="I5" s="178"/>
    </row>
    <row r="6" spans="1:9" ht="12" customHeight="1">
      <c r="A6" s="130"/>
      <c r="B6" s="83" t="s">
        <v>45</v>
      </c>
      <c r="C6" s="130"/>
      <c r="D6" s="182"/>
      <c r="E6" s="71" t="s">
        <v>162</v>
      </c>
      <c r="F6" s="81"/>
      <c r="G6" s="182"/>
      <c r="H6" s="71" t="s">
        <v>162</v>
      </c>
      <c r="I6" s="178"/>
    </row>
    <row r="7" spans="1:9" ht="12" customHeight="1">
      <c r="A7" s="121"/>
      <c r="B7" s="60" t="s">
        <v>47</v>
      </c>
      <c r="C7" s="121"/>
      <c r="D7" s="60" t="s">
        <v>169</v>
      </c>
      <c r="E7" s="60" t="s">
        <v>125</v>
      </c>
      <c r="F7" s="121"/>
      <c r="G7" s="60" t="s">
        <v>170</v>
      </c>
      <c r="H7" s="60" t="s">
        <v>125</v>
      </c>
      <c r="I7" s="165"/>
    </row>
    <row r="8" spans="1:6" ht="12.75">
      <c r="A8" s="120"/>
      <c r="C8" s="120"/>
      <c r="D8" s="84"/>
      <c r="E8" s="85"/>
      <c r="F8" s="120"/>
    </row>
    <row r="9" spans="1:8" ht="12.75">
      <c r="A9" s="168" t="s">
        <v>95</v>
      </c>
      <c r="B9" s="86">
        <v>1417</v>
      </c>
      <c r="C9" s="169"/>
      <c r="D9" s="170">
        <v>405.05</v>
      </c>
      <c r="E9" s="134">
        <v>9.67298874241068</v>
      </c>
      <c r="F9" s="171"/>
      <c r="G9" s="172">
        <v>7.58</v>
      </c>
      <c r="H9" s="134">
        <v>20.870922110880276</v>
      </c>
    </row>
    <row r="10" spans="1:8" ht="12.75">
      <c r="A10" s="168" t="s">
        <v>96</v>
      </c>
      <c r="B10" s="86">
        <v>3811</v>
      </c>
      <c r="C10" s="169"/>
      <c r="D10" s="170">
        <v>585.98</v>
      </c>
      <c r="E10" s="134">
        <v>17.126368709583282</v>
      </c>
      <c r="F10" s="171"/>
      <c r="G10" s="172">
        <v>7.57</v>
      </c>
      <c r="H10" s="134">
        <v>18.381124691251298</v>
      </c>
    </row>
    <row r="11" spans="1:8" ht="12.75" customHeight="1">
      <c r="A11" s="168" t="s">
        <v>97</v>
      </c>
      <c r="B11" s="86">
        <v>1495</v>
      </c>
      <c r="C11" s="169"/>
      <c r="D11" s="170">
        <v>441.2</v>
      </c>
      <c r="E11" s="134">
        <v>14.057053150387139</v>
      </c>
      <c r="F11" s="171"/>
      <c r="G11" s="172">
        <v>7.51</v>
      </c>
      <c r="H11" s="134">
        <v>11.114863080391101</v>
      </c>
    </row>
    <row r="12" spans="1:8" ht="12.75" customHeight="1">
      <c r="A12" s="168" t="s">
        <v>98</v>
      </c>
      <c r="B12" s="86">
        <v>510</v>
      </c>
      <c r="C12" s="169"/>
      <c r="D12" s="170">
        <v>669.76</v>
      </c>
      <c r="E12" s="134">
        <v>-3.593878651327532</v>
      </c>
      <c r="F12" s="171"/>
      <c r="G12" s="172">
        <v>9.57</v>
      </c>
      <c r="H12" s="134">
        <v>-0.03534359526817726</v>
      </c>
    </row>
    <row r="13" spans="1:8" ht="12.75" customHeight="1">
      <c r="A13" s="168" t="s">
        <v>99</v>
      </c>
      <c r="B13" s="86">
        <v>1502</v>
      </c>
      <c r="C13" s="169"/>
      <c r="D13" s="170">
        <v>722.66</v>
      </c>
      <c r="E13" s="134">
        <v>3.6908069415011076</v>
      </c>
      <c r="F13" s="171"/>
      <c r="G13" s="172">
        <v>9.29</v>
      </c>
      <c r="H13" s="134">
        <v>10.586961731987277</v>
      </c>
    </row>
    <row r="14" spans="1:8" ht="12.75">
      <c r="A14" s="168" t="s">
        <v>100</v>
      </c>
      <c r="B14" s="86">
        <v>1589</v>
      </c>
      <c r="C14" s="169"/>
      <c r="D14" s="170">
        <v>468.87</v>
      </c>
      <c r="E14" s="134">
        <v>12.57360698295898</v>
      </c>
      <c r="F14" s="171"/>
      <c r="G14" s="172">
        <v>7.92</v>
      </c>
      <c r="H14" s="134">
        <v>12.555486086198947</v>
      </c>
    </row>
    <row r="15" spans="1:8" ht="12.75" customHeight="1">
      <c r="A15" s="168" t="s">
        <v>101</v>
      </c>
      <c r="B15" s="86">
        <v>1110</v>
      </c>
      <c r="C15" s="169"/>
      <c r="D15" s="170">
        <v>427.26</v>
      </c>
      <c r="E15" s="134">
        <v>11.859849919470133</v>
      </c>
      <c r="F15" s="171"/>
      <c r="G15" s="172">
        <v>7.21</v>
      </c>
      <c r="H15" s="134">
        <v>10.198513714611163</v>
      </c>
    </row>
    <row r="16" spans="1:8" ht="12.75">
      <c r="A16" s="168" t="s">
        <v>102</v>
      </c>
      <c r="B16" s="86">
        <v>722</v>
      </c>
      <c r="C16" s="169"/>
      <c r="D16" s="170">
        <v>439.28</v>
      </c>
      <c r="E16" s="134">
        <v>7.3787573177721635</v>
      </c>
      <c r="F16" s="171"/>
      <c r="G16" s="172">
        <v>7.5</v>
      </c>
      <c r="H16" s="134">
        <v>13.665821691777577</v>
      </c>
    </row>
    <row r="17" spans="1:8" ht="12.75" customHeight="1">
      <c r="A17" s="168" t="s">
        <v>103</v>
      </c>
      <c r="B17" s="86">
        <v>882</v>
      </c>
      <c r="C17" s="169"/>
      <c r="D17" s="170">
        <v>435.9</v>
      </c>
      <c r="E17" s="134">
        <v>14.868076254720473</v>
      </c>
      <c r="F17" s="171"/>
      <c r="G17" s="172">
        <v>6.86</v>
      </c>
      <c r="H17" s="134">
        <v>13.292574494757758</v>
      </c>
    </row>
    <row r="18" spans="1:8" ht="12.75">
      <c r="A18" s="168" t="s">
        <v>104</v>
      </c>
      <c r="B18" s="86">
        <v>1357</v>
      </c>
      <c r="C18" s="169"/>
      <c r="D18" s="170">
        <v>468.89</v>
      </c>
      <c r="E18" s="134">
        <v>20.4828769625405</v>
      </c>
      <c r="F18" s="171"/>
      <c r="G18" s="172">
        <v>7.52</v>
      </c>
      <c r="H18" s="134">
        <v>15.045124416946415</v>
      </c>
    </row>
    <row r="19" spans="1:8" ht="12.75">
      <c r="A19" s="121"/>
      <c r="B19" s="88"/>
      <c r="C19" s="173"/>
      <c r="D19" s="174"/>
      <c r="E19" s="134"/>
      <c r="F19" s="175"/>
      <c r="G19" s="176"/>
      <c r="H19" s="134"/>
    </row>
    <row r="20" spans="1:9" s="220" customFormat="1" ht="18" customHeight="1">
      <c r="A20" s="139" t="s">
        <v>8</v>
      </c>
      <c r="B20" s="214">
        <f>SUM(B9:B18)</f>
        <v>14395</v>
      </c>
      <c r="C20" s="215"/>
      <c r="D20" s="216">
        <v>517.61</v>
      </c>
      <c r="E20" s="97">
        <v>12.36616377243608</v>
      </c>
      <c r="F20" s="217"/>
      <c r="G20" s="218">
        <v>7.78</v>
      </c>
      <c r="H20" s="97">
        <v>14.2747874478827</v>
      </c>
      <c r="I20" s="219"/>
    </row>
    <row r="21" ht="12.75" customHeight="1">
      <c r="A21" s="120"/>
    </row>
    <row r="22" spans="1:24" ht="12.75">
      <c r="A22" s="120" t="s">
        <v>122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69" ht="12.75">
      <c r="A23" s="177" t="s">
        <v>107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</row>
    <row r="24" spans="8:24" ht="12.75" customHeight="1"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8:24" ht="12.75" customHeight="1"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2.75" customHeight="1">
      <c r="A26" s="120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8:24" ht="12.75"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8:24" ht="12.75" customHeight="1"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8:24" ht="12.75"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.75">
      <c r="A30" s="102">
        <v>166.386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.75">
      <c r="A31" s="102">
        <v>1.027</v>
      </c>
      <c r="B31" s="102" t="s">
        <v>123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8:24" ht="12.75"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ht="12.75">
      <c r="H33" s="87"/>
    </row>
    <row r="34" ht="12.75">
      <c r="H34" s="87"/>
    </row>
    <row r="35" ht="12.75">
      <c r="H35" s="87"/>
    </row>
    <row r="36" ht="12.75">
      <c r="H36" s="87"/>
    </row>
    <row r="37" ht="12.75">
      <c r="H37" s="87"/>
    </row>
    <row r="38" ht="12.75">
      <c r="H38" s="87"/>
    </row>
    <row r="39" ht="12.75">
      <c r="H39" s="87"/>
    </row>
    <row r="40" spans="1:8" ht="12.75">
      <c r="A40" s="179"/>
      <c r="H40" s="87"/>
    </row>
    <row r="41" spans="3:8" ht="12.75">
      <c r="C41" s="180"/>
      <c r="D41" s="87"/>
      <c r="E41" s="87"/>
      <c r="F41" s="87"/>
      <c r="G41" s="87"/>
      <c r="H41" s="87"/>
    </row>
    <row r="42" spans="4:8" ht="12.75">
      <c r="D42" s="87"/>
      <c r="E42" s="87"/>
      <c r="F42" s="87"/>
      <c r="G42" s="87"/>
      <c r="H42" s="87"/>
    </row>
    <row r="43" spans="3:8" ht="12.75">
      <c r="C43" s="181"/>
      <c r="D43" s="87"/>
      <c r="E43" s="87"/>
      <c r="F43" s="87"/>
      <c r="G43" s="87"/>
      <c r="H43" s="87"/>
    </row>
    <row r="44" spans="4:8" ht="12.75">
      <c r="D44" s="87"/>
      <c r="E44" s="87"/>
      <c r="F44" s="87"/>
      <c r="G44" s="87"/>
      <c r="H44" s="87"/>
    </row>
    <row r="45" spans="3:8" ht="12.75">
      <c r="C45" s="181"/>
      <c r="D45" s="87"/>
      <c r="E45" s="87"/>
      <c r="F45" s="87"/>
      <c r="G45" s="87"/>
      <c r="H45" s="87"/>
    </row>
    <row r="46" spans="4:8" ht="12.75">
      <c r="D46" s="87"/>
      <c r="E46" s="87"/>
      <c r="F46" s="87"/>
      <c r="G46" s="87"/>
      <c r="H46" s="87"/>
    </row>
    <row r="47" spans="3:8" ht="12.75">
      <c r="C47" s="181"/>
      <c r="D47" s="87"/>
      <c r="E47" s="87"/>
      <c r="F47" s="87"/>
      <c r="G47" s="87"/>
      <c r="H47" s="87"/>
    </row>
    <row r="48" spans="4:8" ht="12.75">
      <c r="D48" s="87"/>
      <c r="E48" s="87"/>
      <c r="F48" s="87"/>
      <c r="G48" s="87"/>
      <c r="H48" s="87"/>
    </row>
    <row r="49" spans="3:8" ht="12.75">
      <c r="C49" s="181"/>
      <c r="D49" s="87"/>
      <c r="E49" s="87"/>
      <c r="F49" s="87"/>
      <c r="G49" s="87"/>
      <c r="H49" s="87"/>
    </row>
    <row r="50" spans="4:8" ht="12.75">
      <c r="D50" s="87"/>
      <c r="E50" s="87"/>
      <c r="F50" s="87"/>
      <c r="G50" s="87"/>
      <c r="H50" s="87"/>
    </row>
    <row r="51" spans="4:8" ht="12.75">
      <c r="D51" s="87"/>
      <c r="E51" s="87"/>
      <c r="F51" s="87"/>
      <c r="G51" s="87"/>
      <c r="H51" s="87"/>
    </row>
    <row r="52" spans="4:8" ht="12.75">
      <c r="D52" s="87"/>
      <c r="E52" s="87"/>
      <c r="F52" s="87"/>
      <c r="G52" s="87"/>
      <c r="H52" s="87"/>
    </row>
    <row r="53" spans="4:8" ht="12.75">
      <c r="D53" s="87"/>
      <c r="E53" s="87"/>
      <c r="F53" s="87"/>
      <c r="G53" s="87"/>
      <c r="H53" s="87"/>
    </row>
    <row r="54" spans="4:8" ht="12.75">
      <c r="D54" s="87"/>
      <c r="E54" s="87"/>
      <c r="F54" s="87"/>
      <c r="G54" s="87"/>
      <c r="H54" s="87"/>
    </row>
    <row r="55" spans="4:8" ht="12.75">
      <c r="D55" s="87"/>
      <c r="E55" s="87"/>
      <c r="F55" s="87"/>
      <c r="G55" s="87"/>
      <c r="H55" s="87"/>
    </row>
    <row r="56" spans="4:8" ht="12.75">
      <c r="D56" s="87"/>
      <c r="E56" s="87"/>
      <c r="F56" s="87"/>
      <c r="G56" s="87"/>
      <c r="H56" s="87"/>
    </row>
    <row r="57" spans="4:8" ht="12.75">
      <c r="D57" s="87"/>
      <c r="E57" s="87"/>
      <c r="F57" s="87"/>
      <c r="G57" s="87"/>
      <c r="H57" s="87"/>
    </row>
    <row r="58" spans="4:8" ht="12.75">
      <c r="D58" s="87"/>
      <c r="E58" s="87"/>
      <c r="F58" s="87"/>
      <c r="G58" s="87"/>
      <c r="H58" s="87"/>
    </row>
    <row r="59" spans="4:8" ht="12.75">
      <c r="D59" s="87"/>
      <c r="E59" s="87"/>
      <c r="F59" s="87"/>
      <c r="G59" s="87"/>
      <c r="H59" s="87"/>
    </row>
    <row r="60" spans="4:8" ht="12.75">
      <c r="D60" s="87"/>
      <c r="E60" s="87"/>
      <c r="F60" s="87"/>
      <c r="G60" s="87"/>
      <c r="H60" s="87"/>
    </row>
    <row r="61" spans="4:8" ht="12.75">
      <c r="D61" s="87"/>
      <c r="E61" s="87"/>
      <c r="F61" s="87"/>
      <c r="G61" s="87"/>
      <c r="H61" s="87"/>
    </row>
    <row r="62" spans="4:8" ht="12.75">
      <c r="D62" s="87"/>
      <c r="E62" s="87"/>
      <c r="F62" s="87"/>
      <c r="G62" s="87"/>
      <c r="H62" s="87"/>
    </row>
    <row r="63" spans="4:8" ht="12.75">
      <c r="D63" s="87"/>
      <c r="E63" s="87"/>
      <c r="F63" s="87"/>
      <c r="G63" s="87"/>
      <c r="H63" s="87"/>
    </row>
    <row r="64" spans="4:8" ht="12.75">
      <c r="D64" s="87"/>
      <c r="E64" s="87"/>
      <c r="F64" s="87"/>
      <c r="G64" s="87"/>
      <c r="H64" s="87"/>
    </row>
    <row r="65" spans="4:8" ht="12.75">
      <c r="D65" s="87"/>
      <c r="E65" s="87"/>
      <c r="F65" s="87"/>
      <c r="G65" s="87"/>
      <c r="H65" s="87"/>
    </row>
    <row r="66" spans="4:8" ht="12.75">
      <c r="D66" s="87"/>
      <c r="E66" s="87"/>
      <c r="F66" s="87"/>
      <c r="G66" s="87"/>
      <c r="H66" s="87"/>
    </row>
    <row r="67" spans="4:8" ht="12.75">
      <c r="D67" s="87"/>
      <c r="E67" s="87"/>
      <c r="F67" s="87"/>
      <c r="G67" s="87"/>
      <c r="H67" s="87"/>
    </row>
    <row r="68" spans="4:8" ht="12.75">
      <c r="D68" s="87"/>
      <c r="E68" s="87"/>
      <c r="F68" s="87"/>
      <c r="G68" s="87"/>
      <c r="H68" s="87"/>
    </row>
    <row r="69" spans="4:8" ht="12.75">
      <c r="D69" s="87"/>
      <c r="E69" s="87"/>
      <c r="F69" s="87"/>
      <c r="G69" s="87"/>
      <c r="H69" s="87"/>
    </row>
    <row r="70" spans="4:8" ht="12.75">
      <c r="D70" s="87"/>
      <c r="E70" s="87"/>
      <c r="F70" s="87"/>
      <c r="G70" s="87"/>
      <c r="H70" s="87"/>
    </row>
    <row r="71" spans="4:8" ht="12.75">
      <c r="D71" s="87"/>
      <c r="E71" s="87"/>
      <c r="F71" s="87"/>
      <c r="G71" s="87"/>
      <c r="H71" s="87"/>
    </row>
    <row r="72" spans="4:8" ht="12.75">
      <c r="D72" s="87"/>
      <c r="E72" s="87"/>
      <c r="F72" s="87"/>
      <c r="G72" s="87"/>
      <c r="H72" s="87"/>
    </row>
    <row r="73" spans="4:8" ht="12.75">
      <c r="D73" s="87"/>
      <c r="E73" s="87"/>
      <c r="F73" s="87"/>
      <c r="G73" s="87"/>
      <c r="H73" s="87"/>
    </row>
    <row r="74" spans="4:8" ht="12.75">
      <c r="D74" s="87"/>
      <c r="E74" s="87"/>
      <c r="F74" s="87"/>
      <c r="G74" s="87"/>
      <c r="H74" s="87"/>
    </row>
    <row r="75" spans="4:8" ht="12.75">
      <c r="D75" s="87"/>
      <c r="E75" s="87"/>
      <c r="F75" s="87"/>
      <c r="G75" s="87"/>
      <c r="H75" s="87"/>
    </row>
    <row r="76" spans="4:8" ht="12.75">
      <c r="D76" s="87"/>
      <c r="E76" s="87"/>
      <c r="F76" s="87"/>
      <c r="G76" s="87"/>
      <c r="H76" s="87"/>
    </row>
    <row r="77" spans="4:8" ht="12.75">
      <c r="D77" s="87"/>
      <c r="E77" s="87"/>
      <c r="F77" s="87"/>
      <c r="G77" s="87"/>
      <c r="H77" s="87"/>
    </row>
    <row r="78" spans="4:8" ht="12.75">
      <c r="D78" s="87"/>
      <c r="E78" s="87"/>
      <c r="F78" s="87"/>
      <c r="G78" s="87"/>
      <c r="H78" s="87"/>
    </row>
    <row r="79" spans="4:8" ht="12.75">
      <c r="D79" s="87"/>
      <c r="E79" s="87"/>
      <c r="F79" s="87"/>
      <c r="G79" s="87"/>
      <c r="H79" s="87"/>
    </row>
    <row r="80" spans="4:8" ht="12.75">
      <c r="D80" s="87"/>
      <c r="E80" s="87"/>
      <c r="F80" s="87"/>
      <c r="G80" s="87"/>
      <c r="H80" s="87"/>
    </row>
    <row r="81" spans="4:8" ht="12.75">
      <c r="D81" s="87"/>
      <c r="E81" s="87"/>
      <c r="F81" s="87"/>
      <c r="G81" s="87"/>
      <c r="H81" s="87"/>
    </row>
    <row r="82" spans="4:8" ht="12.75">
      <c r="D82" s="87"/>
      <c r="E82" s="87"/>
      <c r="F82" s="87"/>
      <c r="G82" s="87"/>
      <c r="H82" s="87"/>
    </row>
    <row r="83" spans="4:8" ht="12.75">
      <c r="D83" s="87"/>
      <c r="E83" s="87"/>
      <c r="F83" s="87"/>
      <c r="G83" s="87"/>
      <c r="H83" s="87"/>
    </row>
    <row r="84" spans="4:8" ht="12.75">
      <c r="D84" s="87"/>
      <c r="E84" s="87"/>
      <c r="F84" s="87"/>
      <c r="G84" s="87"/>
      <c r="H84" s="87"/>
    </row>
    <row r="85" spans="4:8" ht="12.75">
      <c r="D85" s="87"/>
      <c r="E85" s="87"/>
      <c r="F85" s="87"/>
      <c r="G85" s="87"/>
      <c r="H85" s="87"/>
    </row>
    <row r="86" spans="4:8" ht="12.75">
      <c r="D86" s="87"/>
      <c r="E86" s="87"/>
      <c r="F86" s="87"/>
      <c r="G86" s="87"/>
      <c r="H86" s="87"/>
    </row>
    <row r="87" spans="4:8" ht="12.75">
      <c r="D87" s="87"/>
      <c r="E87" s="87"/>
      <c r="F87" s="87"/>
      <c r="G87" s="87"/>
      <c r="H87" s="87"/>
    </row>
    <row r="88" spans="4:8" ht="12.75">
      <c r="D88" s="87"/>
      <c r="E88" s="87"/>
      <c r="F88" s="87"/>
      <c r="G88" s="87"/>
      <c r="H88" s="87"/>
    </row>
    <row r="89" spans="4:8" ht="12.75">
      <c r="D89" s="87"/>
      <c r="E89" s="87"/>
      <c r="F89" s="87"/>
      <c r="G89" s="87"/>
      <c r="H89" s="87"/>
    </row>
    <row r="90" spans="4:8" ht="12.75">
      <c r="D90" s="87"/>
      <c r="E90" s="87"/>
      <c r="F90" s="87"/>
      <c r="G90" s="87"/>
      <c r="H90" s="87"/>
    </row>
    <row r="91" spans="4:8" ht="12.75">
      <c r="D91" s="87"/>
      <c r="E91" s="87"/>
      <c r="F91" s="87"/>
      <c r="G91" s="87"/>
      <c r="H91" s="87"/>
    </row>
    <row r="92" spans="4:8" ht="12.75">
      <c r="D92" s="87"/>
      <c r="E92" s="87"/>
      <c r="F92" s="87"/>
      <c r="G92" s="87"/>
      <c r="H92" s="87"/>
    </row>
    <row r="93" spans="4:8" ht="12.75">
      <c r="D93" s="87"/>
      <c r="E93" s="87"/>
      <c r="F93" s="87"/>
      <c r="G93" s="87"/>
      <c r="H93" s="87"/>
    </row>
    <row r="94" spans="4:8" ht="12.75">
      <c r="D94" s="87"/>
      <c r="E94" s="87"/>
      <c r="F94" s="87"/>
      <c r="G94" s="87"/>
      <c r="H94" s="87"/>
    </row>
    <row r="95" spans="4:8" ht="12.75">
      <c r="D95" s="87"/>
      <c r="E95" s="87"/>
      <c r="F95" s="87"/>
      <c r="G95" s="87"/>
      <c r="H95" s="87"/>
    </row>
    <row r="96" spans="4:8" ht="12.75">
      <c r="D96" s="87"/>
      <c r="E96" s="87"/>
      <c r="F96" s="87"/>
      <c r="G96" s="87"/>
      <c r="H96" s="87"/>
    </row>
    <row r="97" spans="4:8" ht="12.75">
      <c r="D97" s="87"/>
      <c r="E97" s="87"/>
      <c r="F97" s="87"/>
      <c r="G97" s="87"/>
      <c r="H97" s="87"/>
    </row>
    <row r="98" spans="4:8" ht="12.75">
      <c r="D98" s="87"/>
      <c r="E98" s="87"/>
      <c r="F98" s="87"/>
      <c r="G98" s="87"/>
      <c r="H98" s="87"/>
    </row>
    <row r="99" spans="4:8" ht="12.75">
      <c r="D99" s="87"/>
      <c r="E99" s="87"/>
      <c r="F99" s="87"/>
      <c r="G99" s="87"/>
      <c r="H99" s="87"/>
    </row>
    <row r="100" spans="4:8" ht="12.75">
      <c r="D100" s="87"/>
      <c r="E100" s="87"/>
      <c r="F100" s="87"/>
      <c r="G100" s="87"/>
      <c r="H100" s="87"/>
    </row>
    <row r="101" spans="4:8" ht="12.75">
      <c r="D101" s="87"/>
      <c r="E101" s="87"/>
      <c r="F101" s="87"/>
      <c r="G101" s="87"/>
      <c r="H101" s="87"/>
    </row>
    <row r="102" spans="4:8" ht="12.75">
      <c r="D102" s="87"/>
      <c r="E102" s="87"/>
      <c r="F102" s="87"/>
      <c r="G102" s="87"/>
      <c r="H102" s="87"/>
    </row>
    <row r="103" spans="4:8" ht="12.75">
      <c r="D103" s="87"/>
      <c r="E103" s="87"/>
      <c r="F103" s="87"/>
      <c r="G103" s="87"/>
      <c r="H103" s="87"/>
    </row>
    <row r="104" spans="4:8" ht="12.75">
      <c r="D104" s="87"/>
      <c r="E104" s="87"/>
      <c r="F104" s="87"/>
      <c r="G104" s="87"/>
      <c r="H104" s="87"/>
    </row>
    <row r="105" spans="4:8" ht="12.75">
      <c r="D105" s="87"/>
      <c r="E105" s="87"/>
      <c r="F105" s="87"/>
      <c r="G105" s="87"/>
      <c r="H105" s="87"/>
    </row>
    <row r="106" spans="4:8" ht="12.75">
      <c r="D106" s="87"/>
      <c r="E106" s="87"/>
      <c r="F106" s="87"/>
      <c r="G106" s="87"/>
      <c r="H106" s="87"/>
    </row>
    <row r="107" spans="4:8" ht="12.75">
      <c r="D107" s="87"/>
      <c r="E107" s="87"/>
      <c r="F107" s="87"/>
      <c r="G107" s="87"/>
      <c r="H107" s="87"/>
    </row>
    <row r="108" spans="4:8" ht="12.75">
      <c r="D108" s="87"/>
      <c r="E108" s="87"/>
      <c r="F108" s="87"/>
      <c r="G108" s="87"/>
      <c r="H108" s="87"/>
    </row>
    <row r="109" spans="4:8" ht="12.75">
      <c r="D109" s="87"/>
      <c r="E109" s="87"/>
      <c r="F109" s="87"/>
      <c r="G109" s="87"/>
      <c r="H109" s="87"/>
    </row>
    <row r="110" spans="4:8" ht="12.75">
      <c r="D110" s="87"/>
      <c r="E110" s="87"/>
      <c r="F110" s="87"/>
      <c r="G110" s="87"/>
      <c r="H110" s="87"/>
    </row>
    <row r="111" spans="4:8" ht="12.75">
      <c r="D111" s="87"/>
      <c r="E111" s="87"/>
      <c r="F111" s="87"/>
      <c r="G111" s="87"/>
      <c r="H111" s="87"/>
    </row>
    <row r="112" spans="4:8" ht="12.75">
      <c r="D112" s="87"/>
      <c r="E112" s="87"/>
      <c r="F112" s="87"/>
      <c r="G112" s="87"/>
      <c r="H112" s="87"/>
    </row>
    <row r="113" spans="4:8" ht="12.75">
      <c r="D113" s="87"/>
      <c r="E113" s="87"/>
      <c r="F113" s="87"/>
      <c r="G113" s="87"/>
      <c r="H113" s="87"/>
    </row>
    <row r="114" spans="4:8" ht="12.75">
      <c r="D114" s="87"/>
      <c r="E114" s="87"/>
      <c r="F114" s="87"/>
      <c r="G114" s="87"/>
      <c r="H114" s="87"/>
    </row>
    <row r="115" spans="4:8" ht="12.75">
      <c r="D115" s="87"/>
      <c r="E115" s="87"/>
      <c r="F115" s="87"/>
      <c r="G115" s="87"/>
      <c r="H115" s="87"/>
    </row>
    <row r="116" spans="4:8" ht="12.75">
      <c r="D116" s="87"/>
      <c r="E116" s="87"/>
      <c r="F116" s="87"/>
      <c r="G116" s="87"/>
      <c r="H116" s="87"/>
    </row>
    <row r="117" spans="4:8" ht="12.75">
      <c r="D117" s="87"/>
      <c r="E117" s="87"/>
      <c r="F117" s="87"/>
      <c r="G117" s="87"/>
      <c r="H117" s="87"/>
    </row>
    <row r="118" spans="4:8" ht="12.75">
      <c r="D118" s="87"/>
      <c r="E118" s="87"/>
      <c r="F118" s="87"/>
      <c r="G118" s="87"/>
      <c r="H118" s="87"/>
    </row>
    <row r="119" spans="4:8" ht="12.75">
      <c r="D119" s="87"/>
      <c r="E119" s="87"/>
      <c r="F119" s="87"/>
      <c r="G119" s="87"/>
      <c r="H119" s="87"/>
    </row>
    <row r="120" spans="4:8" ht="12.75">
      <c r="D120" s="87"/>
      <c r="E120" s="87"/>
      <c r="F120" s="87"/>
      <c r="G120" s="87"/>
      <c r="H120" s="87"/>
    </row>
    <row r="121" spans="4:8" ht="12.75">
      <c r="D121" s="87"/>
      <c r="E121" s="87"/>
      <c r="F121" s="87"/>
      <c r="G121" s="87"/>
      <c r="H121" s="87"/>
    </row>
    <row r="122" spans="4:8" ht="12.75">
      <c r="D122" s="87"/>
      <c r="E122" s="87"/>
      <c r="F122" s="87"/>
      <c r="G122" s="87"/>
      <c r="H122" s="87"/>
    </row>
    <row r="123" spans="4:8" ht="12.75">
      <c r="D123" s="87"/>
      <c r="E123" s="87"/>
      <c r="F123" s="87"/>
      <c r="G123" s="87"/>
      <c r="H123" s="87"/>
    </row>
    <row r="124" spans="4:8" ht="12.75">
      <c r="D124" s="87"/>
      <c r="E124" s="87"/>
      <c r="F124" s="87"/>
      <c r="G124" s="87"/>
      <c r="H124" s="87"/>
    </row>
    <row r="125" spans="4:8" ht="12.75">
      <c r="D125" s="87"/>
      <c r="E125" s="87"/>
      <c r="F125" s="87"/>
      <c r="G125" s="87"/>
      <c r="H125" s="87"/>
    </row>
    <row r="126" spans="4:8" ht="12.75">
      <c r="D126" s="87"/>
      <c r="E126" s="87"/>
      <c r="F126" s="87"/>
      <c r="G126" s="87"/>
      <c r="H126" s="87"/>
    </row>
    <row r="127" spans="4:8" ht="12.75">
      <c r="D127" s="87"/>
      <c r="E127" s="87"/>
      <c r="F127" s="87"/>
      <c r="G127" s="87"/>
      <c r="H127" s="87"/>
    </row>
    <row r="128" spans="4:8" ht="12.75">
      <c r="D128" s="87"/>
      <c r="E128" s="87"/>
      <c r="F128" s="87"/>
      <c r="G128" s="87"/>
      <c r="H128" s="87"/>
    </row>
    <row r="129" spans="4:8" ht="12.75">
      <c r="D129" s="87"/>
      <c r="E129" s="87"/>
      <c r="F129" s="87"/>
      <c r="G129" s="87"/>
      <c r="H129" s="87"/>
    </row>
    <row r="130" spans="4:8" ht="12.75">
      <c r="D130" s="87"/>
      <c r="E130" s="87"/>
      <c r="F130" s="87"/>
      <c r="G130" s="87"/>
      <c r="H130" s="87"/>
    </row>
    <row r="131" spans="4:8" ht="12.75">
      <c r="D131" s="87"/>
      <c r="E131" s="87"/>
      <c r="F131" s="87"/>
      <c r="G131" s="87"/>
      <c r="H131" s="87"/>
    </row>
    <row r="132" spans="4:8" ht="12.75">
      <c r="D132" s="87"/>
      <c r="E132" s="87"/>
      <c r="F132" s="87"/>
      <c r="G132" s="87"/>
      <c r="H132" s="87"/>
    </row>
    <row r="133" spans="4:8" ht="12.75">
      <c r="D133" s="87"/>
      <c r="E133" s="87"/>
      <c r="F133" s="87"/>
      <c r="G133" s="87"/>
      <c r="H133" s="87"/>
    </row>
    <row r="134" spans="4:8" ht="12.75">
      <c r="D134" s="87"/>
      <c r="E134" s="87"/>
      <c r="F134" s="87"/>
      <c r="G134" s="87"/>
      <c r="H134" s="87"/>
    </row>
    <row r="135" spans="4:8" ht="12.75">
      <c r="D135" s="87"/>
      <c r="E135" s="87"/>
      <c r="F135" s="87"/>
      <c r="G135" s="87"/>
      <c r="H135" s="87"/>
    </row>
    <row r="136" spans="4:8" ht="12.75">
      <c r="D136" s="87"/>
      <c r="E136" s="87"/>
      <c r="F136" s="87"/>
      <c r="G136" s="87"/>
      <c r="H136" s="87"/>
    </row>
    <row r="137" spans="4:8" ht="12.75">
      <c r="D137" s="87"/>
      <c r="E137" s="87"/>
      <c r="F137" s="87"/>
      <c r="G137" s="87"/>
      <c r="H137" s="87"/>
    </row>
    <row r="138" spans="4:8" ht="12.75">
      <c r="D138" s="87"/>
      <c r="E138" s="87"/>
      <c r="F138" s="87"/>
      <c r="G138" s="87"/>
      <c r="H138" s="87"/>
    </row>
    <row r="139" spans="4:8" ht="12.75">
      <c r="D139" s="87"/>
      <c r="E139" s="87"/>
      <c r="F139" s="87"/>
      <c r="G139" s="87"/>
      <c r="H139" s="87"/>
    </row>
    <row r="140" spans="4:8" ht="12.75">
      <c r="D140" s="87"/>
      <c r="E140" s="87"/>
      <c r="F140" s="87"/>
      <c r="G140" s="87"/>
      <c r="H140" s="87"/>
    </row>
    <row r="141" spans="4:8" ht="12.75">
      <c r="D141" s="87"/>
      <c r="E141" s="87"/>
      <c r="F141" s="87"/>
      <c r="G141" s="87"/>
      <c r="H141" s="87"/>
    </row>
    <row r="142" spans="4:8" ht="12.75">
      <c r="D142" s="87"/>
      <c r="E142" s="87"/>
      <c r="F142" s="87"/>
      <c r="G142" s="87"/>
      <c r="H142" s="87"/>
    </row>
    <row r="143" spans="4:8" ht="12.75">
      <c r="D143" s="87"/>
      <c r="E143" s="87"/>
      <c r="F143" s="87"/>
      <c r="G143" s="87"/>
      <c r="H143" s="87"/>
    </row>
    <row r="144" spans="4:8" ht="12.75">
      <c r="D144" s="87"/>
      <c r="E144" s="87"/>
      <c r="F144" s="87"/>
      <c r="G144" s="87"/>
      <c r="H144" s="87"/>
    </row>
    <row r="145" spans="4:8" ht="12.75">
      <c r="D145" s="87"/>
      <c r="E145" s="87"/>
      <c r="F145" s="87"/>
      <c r="G145" s="87"/>
      <c r="H145" s="87"/>
    </row>
    <row r="146" spans="4:8" ht="12.75">
      <c r="D146" s="87"/>
      <c r="E146" s="87"/>
      <c r="F146" s="87"/>
      <c r="G146" s="87"/>
      <c r="H146" s="87"/>
    </row>
    <row r="147" spans="4:8" ht="12.75">
      <c r="D147" s="87"/>
      <c r="E147" s="87"/>
      <c r="F147" s="87"/>
      <c r="G147" s="87"/>
      <c r="H147" s="87"/>
    </row>
    <row r="148" spans="4:8" ht="12.75">
      <c r="D148" s="87"/>
      <c r="E148" s="87"/>
      <c r="F148" s="87"/>
      <c r="G148" s="87"/>
      <c r="H148" s="87"/>
    </row>
    <row r="149" spans="4:8" ht="12.75">
      <c r="D149" s="87"/>
      <c r="E149" s="87"/>
      <c r="F149" s="87"/>
      <c r="G149" s="87"/>
      <c r="H149" s="87"/>
    </row>
    <row r="150" spans="4:8" ht="12.75">
      <c r="D150" s="87"/>
      <c r="E150" s="87"/>
      <c r="F150" s="87"/>
      <c r="G150" s="87"/>
      <c r="H150" s="87"/>
    </row>
    <row r="151" spans="4:8" ht="12.75">
      <c r="D151" s="87"/>
      <c r="E151" s="87"/>
      <c r="F151" s="87"/>
      <c r="G151" s="87"/>
      <c r="H151" s="87"/>
    </row>
    <row r="152" spans="4:8" ht="12.75">
      <c r="D152" s="87"/>
      <c r="E152" s="87"/>
      <c r="F152" s="87"/>
      <c r="G152" s="87"/>
      <c r="H152" s="87"/>
    </row>
    <row r="153" spans="4:8" ht="12.75">
      <c r="D153" s="87"/>
      <c r="E153" s="87"/>
      <c r="F153" s="87"/>
      <c r="G153" s="87"/>
      <c r="H153" s="87"/>
    </row>
    <row r="154" spans="4:8" ht="12.75">
      <c r="D154" s="87"/>
      <c r="E154" s="87"/>
      <c r="F154" s="87"/>
      <c r="G154" s="87"/>
      <c r="H154" s="87"/>
    </row>
    <row r="155" spans="4:8" ht="12.75">
      <c r="D155" s="87"/>
      <c r="E155" s="87"/>
      <c r="F155" s="87"/>
      <c r="G155" s="87"/>
      <c r="H155" s="87"/>
    </row>
    <row r="156" spans="4:8" ht="12.75">
      <c r="D156" s="87"/>
      <c r="E156" s="87"/>
      <c r="F156" s="87"/>
      <c r="G156" s="87"/>
      <c r="H156" s="87"/>
    </row>
    <row r="157" spans="4:8" ht="12.75">
      <c r="D157" s="87"/>
      <c r="E157" s="87"/>
      <c r="F157" s="87"/>
      <c r="G157" s="87"/>
      <c r="H157" s="87"/>
    </row>
    <row r="158" spans="4:8" ht="12.75">
      <c r="D158" s="87"/>
      <c r="E158" s="87"/>
      <c r="F158" s="87"/>
      <c r="G158" s="87"/>
      <c r="H158" s="87"/>
    </row>
    <row r="159" spans="4:8" ht="12.75">
      <c r="D159" s="87"/>
      <c r="E159" s="87"/>
      <c r="F159" s="87"/>
      <c r="G159" s="87"/>
      <c r="H159" s="87"/>
    </row>
    <row r="160" spans="4:8" ht="12.75">
      <c r="D160" s="87"/>
      <c r="E160" s="87"/>
      <c r="F160" s="87"/>
      <c r="G160" s="87"/>
      <c r="H160" s="87"/>
    </row>
    <row r="161" spans="4:8" ht="12.75">
      <c r="D161" s="87"/>
      <c r="E161" s="87"/>
      <c r="F161" s="87"/>
      <c r="G161" s="87"/>
      <c r="H161" s="87"/>
    </row>
    <row r="162" spans="4:8" ht="12.75">
      <c r="D162" s="87"/>
      <c r="E162" s="87"/>
      <c r="F162" s="87"/>
      <c r="G162" s="87"/>
      <c r="H162" s="87"/>
    </row>
    <row r="163" spans="4:8" ht="12.75">
      <c r="D163" s="87"/>
      <c r="E163" s="87"/>
      <c r="F163" s="87"/>
      <c r="G163" s="87"/>
      <c r="H163" s="87"/>
    </row>
    <row r="164" spans="4:8" ht="12.75">
      <c r="D164" s="87"/>
      <c r="E164" s="87"/>
      <c r="F164" s="87"/>
      <c r="G164" s="87"/>
      <c r="H164" s="87"/>
    </row>
    <row r="165" spans="4:8" ht="12.75">
      <c r="D165" s="87"/>
      <c r="E165" s="87"/>
      <c r="F165" s="87"/>
      <c r="G165" s="87"/>
      <c r="H165" s="87"/>
    </row>
    <row r="166" spans="4:8" ht="12.75">
      <c r="D166" s="87"/>
      <c r="E166" s="87"/>
      <c r="F166" s="87"/>
      <c r="G166" s="87"/>
      <c r="H166" s="87"/>
    </row>
    <row r="167" spans="4:8" ht="12.75">
      <c r="D167" s="87"/>
      <c r="E167" s="87"/>
      <c r="F167" s="87"/>
      <c r="G167" s="87"/>
      <c r="H167" s="87"/>
    </row>
    <row r="168" spans="4:8" ht="12.75">
      <c r="D168" s="87"/>
      <c r="E168" s="87"/>
      <c r="F168" s="87"/>
      <c r="G168" s="87"/>
      <c r="H168" s="87"/>
    </row>
    <row r="169" spans="4:8" ht="12.75">
      <c r="D169" s="87"/>
      <c r="E169" s="87"/>
      <c r="F169" s="87"/>
      <c r="G169" s="87"/>
      <c r="H169" s="87"/>
    </row>
    <row r="170" spans="4:8" ht="12.75">
      <c r="D170" s="87"/>
      <c r="E170" s="87"/>
      <c r="F170" s="87"/>
      <c r="G170" s="87"/>
      <c r="H170" s="87"/>
    </row>
    <row r="171" spans="4:8" ht="12.75">
      <c r="D171" s="87"/>
      <c r="E171" s="87"/>
      <c r="F171" s="87"/>
      <c r="G171" s="87"/>
      <c r="H171" s="87"/>
    </row>
    <row r="172" spans="4:8" ht="12.75">
      <c r="D172" s="87"/>
      <c r="E172" s="87"/>
      <c r="F172" s="87"/>
      <c r="G172" s="87"/>
      <c r="H172" s="87"/>
    </row>
    <row r="173" spans="4:8" ht="12.75">
      <c r="D173" s="87"/>
      <c r="E173" s="87"/>
      <c r="F173" s="87"/>
      <c r="G173" s="87"/>
      <c r="H173" s="87"/>
    </row>
    <row r="174" spans="4:8" ht="12.75">
      <c r="D174" s="87"/>
      <c r="E174" s="87"/>
      <c r="F174" s="87"/>
      <c r="G174" s="87"/>
      <c r="H174" s="87"/>
    </row>
    <row r="175" spans="4:8" ht="12.75">
      <c r="D175" s="87"/>
      <c r="E175" s="87"/>
      <c r="F175" s="87"/>
      <c r="G175" s="87"/>
      <c r="H175" s="87"/>
    </row>
    <row r="176" spans="4:8" ht="12.75">
      <c r="D176" s="87"/>
      <c r="E176" s="87"/>
      <c r="F176" s="87"/>
      <c r="G176" s="87"/>
      <c r="H176" s="87"/>
    </row>
    <row r="177" spans="4:8" ht="12.75">
      <c r="D177" s="87"/>
      <c r="E177" s="87"/>
      <c r="F177" s="87"/>
      <c r="G177" s="87"/>
      <c r="H177" s="87"/>
    </row>
    <row r="178" spans="4:8" ht="12.75">
      <c r="D178" s="87"/>
      <c r="E178" s="87"/>
      <c r="F178" s="87"/>
      <c r="G178" s="87"/>
      <c r="H178" s="87"/>
    </row>
    <row r="179" spans="4:8" ht="12.75">
      <c r="D179" s="87"/>
      <c r="E179" s="87"/>
      <c r="F179" s="87"/>
      <c r="G179" s="87"/>
      <c r="H179" s="87"/>
    </row>
    <row r="180" spans="4:8" ht="12.75">
      <c r="D180" s="87"/>
      <c r="E180" s="87"/>
      <c r="F180" s="87"/>
      <c r="G180" s="87"/>
      <c r="H180" s="87"/>
    </row>
    <row r="181" spans="4:8" ht="12.75">
      <c r="D181" s="87"/>
      <c r="E181" s="87"/>
      <c r="F181" s="87"/>
      <c r="G181" s="87"/>
      <c r="H181" s="87"/>
    </row>
    <row r="182" spans="4:8" ht="12.75">
      <c r="D182" s="87"/>
      <c r="E182" s="87"/>
      <c r="F182" s="87"/>
      <c r="G182" s="87"/>
      <c r="H182" s="87"/>
    </row>
    <row r="183" spans="4:8" ht="12.75">
      <c r="D183" s="87"/>
      <c r="E183" s="87"/>
      <c r="F183" s="87"/>
      <c r="G183" s="87"/>
      <c r="H183" s="87"/>
    </row>
    <row r="184" spans="4:8" ht="12.75">
      <c r="D184" s="87"/>
      <c r="E184" s="87"/>
      <c r="F184" s="87"/>
      <c r="G184" s="87"/>
      <c r="H184" s="87"/>
    </row>
    <row r="185" spans="4:8" ht="12.75">
      <c r="D185" s="87"/>
      <c r="E185" s="87"/>
      <c r="F185" s="87"/>
      <c r="G185" s="87"/>
      <c r="H185" s="87"/>
    </row>
    <row r="186" spans="4:8" ht="12.75">
      <c r="D186" s="87"/>
      <c r="E186" s="87"/>
      <c r="F186" s="87"/>
      <c r="G186" s="87"/>
      <c r="H186" s="87"/>
    </row>
    <row r="187" spans="4:8" ht="12.75">
      <c r="D187" s="87"/>
      <c r="E187" s="87"/>
      <c r="F187" s="87"/>
      <c r="G187" s="87"/>
      <c r="H187" s="87"/>
    </row>
    <row r="188" spans="4:8" ht="12.75">
      <c r="D188" s="87"/>
      <c r="E188" s="87"/>
      <c r="F188" s="87"/>
      <c r="G188" s="87"/>
      <c r="H188" s="87"/>
    </row>
    <row r="189" spans="4:8" ht="12.75">
      <c r="D189" s="87"/>
      <c r="E189" s="87"/>
      <c r="F189" s="87"/>
      <c r="G189" s="87"/>
      <c r="H189" s="87"/>
    </row>
    <row r="190" spans="4:8" ht="12.75">
      <c r="D190" s="87"/>
      <c r="E190" s="87"/>
      <c r="F190" s="87"/>
      <c r="G190" s="87"/>
      <c r="H190" s="87"/>
    </row>
    <row r="191" spans="4:8" ht="12.75">
      <c r="D191" s="87"/>
      <c r="E191" s="87"/>
      <c r="F191" s="87"/>
      <c r="G191" s="87"/>
      <c r="H191" s="87"/>
    </row>
    <row r="192" spans="4:8" ht="12.75">
      <c r="D192" s="87"/>
      <c r="E192" s="87"/>
      <c r="F192" s="87"/>
      <c r="G192" s="87"/>
      <c r="H192" s="87"/>
    </row>
    <row r="193" spans="4:8" ht="12.75">
      <c r="D193" s="87"/>
      <c r="E193" s="87"/>
      <c r="F193" s="87"/>
      <c r="G193" s="87"/>
      <c r="H193" s="87"/>
    </row>
    <row r="194" spans="4:8" ht="12.75">
      <c r="D194" s="87"/>
      <c r="E194" s="87"/>
      <c r="F194" s="87"/>
      <c r="G194" s="87"/>
      <c r="H194" s="87"/>
    </row>
    <row r="195" spans="4:8" ht="12.75">
      <c r="D195" s="87"/>
      <c r="E195" s="87"/>
      <c r="F195" s="87"/>
      <c r="G195" s="87"/>
      <c r="H195" s="87"/>
    </row>
    <row r="196" spans="4:8" ht="12.75">
      <c r="D196" s="87"/>
      <c r="E196" s="87"/>
      <c r="F196" s="87"/>
      <c r="G196" s="87"/>
      <c r="H196" s="87"/>
    </row>
    <row r="197" spans="4:8" ht="12.75">
      <c r="D197" s="87"/>
      <c r="E197" s="87"/>
      <c r="F197" s="87"/>
      <c r="G197" s="87"/>
      <c r="H197" s="87"/>
    </row>
    <row r="198" spans="4:8" ht="12.75">
      <c r="D198" s="87"/>
      <c r="E198" s="87"/>
      <c r="F198" s="87"/>
      <c r="G198" s="87"/>
      <c r="H198" s="87"/>
    </row>
    <row r="199" spans="4:8" ht="12.75">
      <c r="D199" s="87"/>
      <c r="E199" s="87"/>
      <c r="F199" s="87"/>
      <c r="G199" s="87"/>
      <c r="H199" s="87"/>
    </row>
    <row r="200" spans="4:8" ht="12.75">
      <c r="D200" s="87"/>
      <c r="E200" s="87"/>
      <c r="F200" s="87"/>
      <c r="G200" s="87"/>
      <c r="H200" s="87"/>
    </row>
    <row r="201" spans="4:8" ht="12.75">
      <c r="D201" s="87"/>
      <c r="E201" s="87"/>
      <c r="F201" s="87"/>
      <c r="G201" s="87"/>
      <c r="H201" s="87"/>
    </row>
    <row r="202" spans="4:8" ht="12.75">
      <c r="D202" s="87"/>
      <c r="E202" s="87"/>
      <c r="F202" s="87"/>
      <c r="G202" s="87"/>
      <c r="H202" s="87"/>
    </row>
    <row r="203" spans="4:8" ht="12.75">
      <c r="D203" s="87"/>
      <c r="E203" s="87"/>
      <c r="F203" s="87"/>
      <c r="G203" s="87"/>
      <c r="H203" s="87"/>
    </row>
    <row r="204" spans="4:8" ht="12.75">
      <c r="D204" s="87"/>
      <c r="E204" s="87"/>
      <c r="F204" s="87"/>
      <c r="G204" s="87"/>
      <c r="H204" s="87"/>
    </row>
    <row r="205" spans="4:8" ht="12.75">
      <c r="D205" s="87"/>
      <c r="E205" s="87"/>
      <c r="F205" s="87"/>
      <c r="G205" s="87"/>
      <c r="H205" s="87"/>
    </row>
    <row r="206" spans="4:8" ht="12.75">
      <c r="D206" s="87"/>
      <c r="E206" s="87"/>
      <c r="F206" s="87"/>
      <c r="G206" s="87"/>
      <c r="H206" s="87"/>
    </row>
    <row r="207" spans="4:8" ht="12.75">
      <c r="D207" s="87"/>
      <c r="E207" s="87"/>
      <c r="F207" s="87"/>
      <c r="G207" s="87"/>
      <c r="H207" s="87"/>
    </row>
    <row r="208" spans="4:8" ht="12.75">
      <c r="D208" s="87"/>
      <c r="E208" s="87"/>
      <c r="F208" s="87"/>
      <c r="G208" s="87"/>
      <c r="H208" s="87"/>
    </row>
    <row r="209" spans="4:8" ht="12.75">
      <c r="D209" s="87"/>
      <c r="E209" s="87"/>
      <c r="F209" s="87"/>
      <c r="G209" s="87"/>
      <c r="H209" s="87"/>
    </row>
    <row r="210" spans="4:8" ht="12.75">
      <c r="D210" s="87"/>
      <c r="E210" s="87"/>
      <c r="F210" s="87"/>
      <c r="G210" s="87"/>
      <c r="H210" s="87"/>
    </row>
    <row r="211" spans="4:8" ht="12.75">
      <c r="D211" s="87"/>
      <c r="E211" s="87"/>
      <c r="F211" s="87"/>
      <c r="G211" s="87"/>
      <c r="H211" s="87"/>
    </row>
    <row r="212" spans="4:8" ht="12.75">
      <c r="D212" s="87"/>
      <c r="E212" s="87"/>
      <c r="F212" s="87"/>
      <c r="G212" s="87"/>
      <c r="H212" s="87"/>
    </row>
    <row r="213" spans="4:8" ht="12.75">
      <c r="D213" s="87"/>
      <c r="E213" s="87"/>
      <c r="F213" s="87"/>
      <c r="G213" s="87"/>
      <c r="H213" s="87"/>
    </row>
    <row r="214" spans="4:8" ht="12.75">
      <c r="D214" s="87"/>
      <c r="E214" s="87"/>
      <c r="F214" s="87"/>
      <c r="G214" s="87"/>
      <c r="H214" s="87"/>
    </row>
    <row r="215" spans="4:8" ht="12.75">
      <c r="D215" s="87"/>
      <c r="E215" s="87"/>
      <c r="F215" s="87"/>
      <c r="G215" s="87"/>
      <c r="H215" s="87"/>
    </row>
    <row r="216" spans="4:8" ht="12.75">
      <c r="D216" s="87"/>
      <c r="E216" s="87"/>
      <c r="F216" s="87"/>
      <c r="G216" s="87"/>
      <c r="H216" s="87"/>
    </row>
    <row r="217" spans="4:8" ht="12.75">
      <c r="D217" s="87"/>
      <c r="E217" s="87"/>
      <c r="F217" s="87"/>
      <c r="G217" s="87"/>
      <c r="H217" s="87"/>
    </row>
    <row r="218" spans="4:8" ht="12.75">
      <c r="D218" s="87"/>
      <c r="E218" s="87"/>
      <c r="F218" s="87"/>
      <c r="G218" s="87"/>
      <c r="H218" s="87"/>
    </row>
    <row r="219" spans="4:8" ht="12.75">
      <c r="D219" s="87"/>
      <c r="E219" s="87"/>
      <c r="F219" s="87"/>
      <c r="G219" s="87"/>
      <c r="H219" s="87"/>
    </row>
    <row r="220" spans="4:8" ht="12.75">
      <c r="D220" s="87"/>
      <c r="E220" s="87"/>
      <c r="F220" s="87"/>
      <c r="G220" s="87"/>
      <c r="H220" s="87"/>
    </row>
    <row r="221" spans="4:8" ht="12.75">
      <c r="D221" s="87"/>
      <c r="E221" s="87"/>
      <c r="F221" s="87"/>
      <c r="G221" s="87"/>
      <c r="H221" s="87"/>
    </row>
    <row r="222" spans="4:8" ht="12.75">
      <c r="D222" s="87"/>
      <c r="E222" s="87"/>
      <c r="F222" s="87"/>
      <c r="G222" s="87"/>
      <c r="H222" s="87"/>
    </row>
    <row r="223" spans="4:8" ht="12.75">
      <c r="D223" s="87"/>
      <c r="E223" s="87"/>
      <c r="F223" s="87"/>
      <c r="G223" s="87"/>
      <c r="H223" s="87"/>
    </row>
    <row r="224" spans="4:8" ht="12.75">
      <c r="D224" s="87"/>
      <c r="E224" s="87"/>
      <c r="F224" s="87"/>
      <c r="G224" s="87"/>
      <c r="H224" s="87"/>
    </row>
    <row r="225" spans="4:8" ht="12.75">
      <c r="D225" s="87"/>
      <c r="E225" s="87"/>
      <c r="F225" s="87"/>
      <c r="G225" s="87"/>
      <c r="H225" s="87"/>
    </row>
    <row r="226" spans="4:8" ht="12.75">
      <c r="D226" s="87"/>
      <c r="E226" s="87"/>
      <c r="F226" s="87"/>
      <c r="G226" s="87"/>
      <c r="H226" s="87"/>
    </row>
    <row r="227" spans="4:8" ht="12.75">
      <c r="D227" s="87"/>
      <c r="E227" s="87"/>
      <c r="F227" s="87"/>
      <c r="G227" s="87"/>
      <c r="H227" s="87"/>
    </row>
    <row r="228" spans="4:8" ht="12.75">
      <c r="D228" s="87"/>
      <c r="E228" s="87"/>
      <c r="F228" s="87"/>
      <c r="G228" s="87"/>
      <c r="H228" s="87"/>
    </row>
    <row r="229" spans="4:8" ht="12.75">
      <c r="D229" s="87"/>
      <c r="E229" s="87"/>
      <c r="F229" s="87"/>
      <c r="G229" s="87"/>
      <c r="H229" s="87"/>
    </row>
    <row r="230" spans="4:8" ht="12.75">
      <c r="D230" s="87"/>
      <c r="E230" s="87"/>
      <c r="F230" s="87"/>
      <c r="G230" s="87"/>
      <c r="H230" s="87"/>
    </row>
    <row r="231" spans="4:8" ht="12.75">
      <c r="D231" s="87"/>
      <c r="E231" s="87"/>
      <c r="F231" s="87"/>
      <c r="G231" s="87"/>
      <c r="H231" s="87"/>
    </row>
    <row r="232" spans="4:8" ht="12.75">
      <c r="D232" s="87"/>
      <c r="E232" s="87"/>
      <c r="F232" s="87"/>
      <c r="G232" s="87"/>
      <c r="H232" s="87"/>
    </row>
    <row r="233" spans="4:8" ht="12.75">
      <c r="D233" s="87"/>
      <c r="E233" s="87"/>
      <c r="F233" s="87"/>
      <c r="G233" s="87"/>
      <c r="H233" s="87"/>
    </row>
    <row r="234" spans="4:8" ht="12.75">
      <c r="D234" s="87"/>
      <c r="E234" s="87"/>
      <c r="F234" s="87"/>
      <c r="G234" s="87"/>
      <c r="H234" s="87"/>
    </row>
    <row r="235" spans="4:8" ht="12.75">
      <c r="D235" s="87"/>
      <c r="E235" s="87"/>
      <c r="F235" s="87"/>
      <c r="G235" s="87"/>
      <c r="H235" s="87"/>
    </row>
    <row r="236" spans="4:8" ht="12.75">
      <c r="D236" s="87"/>
      <c r="E236" s="87"/>
      <c r="F236" s="87"/>
      <c r="G236" s="87"/>
      <c r="H236" s="87"/>
    </row>
    <row r="237" spans="4:8" ht="12.75">
      <c r="D237" s="87"/>
      <c r="E237" s="87"/>
      <c r="F237" s="87"/>
      <c r="G237" s="87"/>
      <c r="H237" s="87"/>
    </row>
    <row r="238" spans="4:8" ht="12.75">
      <c r="D238" s="87"/>
      <c r="E238" s="87"/>
      <c r="F238" s="87"/>
      <c r="G238" s="87"/>
      <c r="H238" s="87"/>
    </row>
    <row r="239" spans="4:8" ht="12.75">
      <c r="D239" s="87"/>
      <c r="E239" s="87"/>
      <c r="F239" s="87"/>
      <c r="G239" s="87"/>
      <c r="H239" s="87"/>
    </row>
    <row r="240" spans="4:8" ht="12.75">
      <c r="D240" s="87"/>
      <c r="E240" s="87"/>
      <c r="F240" s="87"/>
      <c r="G240" s="87"/>
      <c r="H240" s="87"/>
    </row>
    <row r="241" spans="4:8" ht="12.75">
      <c r="D241" s="87"/>
      <c r="E241" s="87"/>
      <c r="F241" s="87"/>
      <c r="G241" s="87"/>
      <c r="H241" s="87"/>
    </row>
    <row r="242" spans="4:8" ht="12.75">
      <c r="D242" s="87"/>
      <c r="E242" s="87"/>
      <c r="F242" s="87"/>
      <c r="G242" s="87"/>
      <c r="H242" s="87"/>
    </row>
    <row r="243" spans="4:8" ht="12.75">
      <c r="D243" s="87"/>
      <c r="E243" s="87"/>
      <c r="F243" s="87"/>
      <c r="G243" s="87"/>
      <c r="H243" s="87"/>
    </row>
    <row r="244" spans="4:8" ht="12.75">
      <c r="D244" s="87"/>
      <c r="E244" s="87"/>
      <c r="F244" s="87"/>
      <c r="G244" s="87"/>
      <c r="H244" s="87"/>
    </row>
    <row r="245" spans="4:8" ht="12.75">
      <c r="D245" s="87"/>
      <c r="E245" s="87"/>
      <c r="F245" s="87"/>
      <c r="G245" s="87"/>
      <c r="H245" s="87"/>
    </row>
    <row r="246" spans="4:8" ht="12.75">
      <c r="D246" s="87"/>
      <c r="E246" s="87"/>
      <c r="F246" s="87"/>
      <c r="G246" s="87"/>
      <c r="H246" s="87"/>
    </row>
    <row r="247" spans="4:8" ht="12.75">
      <c r="D247" s="87"/>
      <c r="E247" s="87"/>
      <c r="F247" s="87"/>
      <c r="G247" s="87"/>
      <c r="H247" s="87"/>
    </row>
    <row r="248" spans="4:8" ht="12.75">
      <c r="D248" s="87"/>
      <c r="E248" s="87"/>
      <c r="F248" s="87"/>
      <c r="G248" s="87"/>
      <c r="H248" s="87"/>
    </row>
    <row r="249" spans="4:8" ht="12.75">
      <c r="D249" s="87"/>
      <c r="E249" s="87"/>
      <c r="F249" s="87"/>
      <c r="G249" s="87"/>
      <c r="H249" s="87"/>
    </row>
    <row r="250" spans="4:8" ht="12.75">
      <c r="D250" s="87"/>
      <c r="E250" s="87"/>
      <c r="F250" s="87"/>
      <c r="G250" s="87"/>
      <c r="H250" s="87"/>
    </row>
    <row r="251" spans="4:8" ht="12.75">
      <c r="D251" s="87"/>
      <c r="E251" s="87"/>
      <c r="F251" s="87"/>
      <c r="G251" s="87"/>
      <c r="H251" s="87"/>
    </row>
    <row r="252" spans="4:8" ht="12.75">
      <c r="D252" s="87"/>
      <c r="E252" s="87"/>
      <c r="F252" s="87"/>
      <c r="G252" s="87"/>
      <c r="H252" s="87"/>
    </row>
    <row r="253" spans="4:8" ht="12.75">
      <c r="D253" s="87"/>
      <c r="E253" s="87"/>
      <c r="F253" s="87"/>
      <c r="G253" s="87"/>
      <c r="H253" s="87"/>
    </row>
    <row r="254" spans="4:8" ht="12.75">
      <c r="D254" s="87"/>
      <c r="E254" s="87"/>
      <c r="F254" s="87"/>
      <c r="G254" s="87"/>
      <c r="H254" s="87"/>
    </row>
    <row r="255" spans="4:8" ht="12.75">
      <c r="D255" s="87"/>
      <c r="E255" s="87"/>
      <c r="F255" s="87"/>
      <c r="G255" s="87"/>
      <c r="H255" s="87"/>
    </row>
    <row r="256" spans="4:8" ht="12.75">
      <c r="D256" s="87"/>
      <c r="E256" s="87"/>
      <c r="F256" s="87"/>
      <c r="G256" s="87"/>
      <c r="H256" s="87"/>
    </row>
    <row r="257" spans="4:8" ht="12.75">
      <c r="D257" s="87"/>
      <c r="E257" s="87"/>
      <c r="F257" s="87"/>
      <c r="G257" s="87"/>
      <c r="H257" s="87"/>
    </row>
    <row r="258" spans="4:8" ht="12.75">
      <c r="D258" s="87"/>
      <c r="E258" s="87"/>
      <c r="F258" s="87"/>
      <c r="G258" s="87"/>
      <c r="H258" s="87"/>
    </row>
    <row r="259" spans="4:8" ht="12.75">
      <c r="D259" s="87"/>
      <c r="E259" s="87"/>
      <c r="F259" s="87"/>
      <c r="G259" s="87"/>
      <c r="H259" s="87"/>
    </row>
    <row r="260" spans="4:8" ht="12.75">
      <c r="D260" s="87"/>
      <c r="E260" s="87"/>
      <c r="F260" s="87"/>
      <c r="G260" s="87"/>
      <c r="H260" s="87"/>
    </row>
    <row r="261" spans="4:8" ht="12.75">
      <c r="D261" s="87"/>
      <c r="E261" s="87"/>
      <c r="F261" s="87"/>
      <c r="G261" s="87"/>
      <c r="H261" s="87"/>
    </row>
    <row r="262" spans="4:8" ht="12.75">
      <c r="D262" s="87"/>
      <c r="E262" s="87"/>
      <c r="F262" s="87"/>
      <c r="G262" s="87"/>
      <c r="H262" s="87"/>
    </row>
    <row r="263" spans="4:8" ht="12.75">
      <c r="D263" s="87"/>
      <c r="E263" s="87"/>
      <c r="F263" s="87"/>
      <c r="G263" s="87"/>
      <c r="H263" s="87"/>
    </row>
    <row r="264" spans="4:8" ht="12.75">
      <c r="D264" s="87"/>
      <c r="E264" s="87"/>
      <c r="F264" s="87"/>
      <c r="G264" s="87"/>
      <c r="H264" s="87"/>
    </row>
    <row r="265" spans="4:8" ht="12.75">
      <c r="D265" s="87"/>
      <c r="E265" s="87"/>
      <c r="F265" s="87"/>
      <c r="G265" s="87"/>
      <c r="H265" s="87"/>
    </row>
    <row r="266" spans="4:8" ht="12.75">
      <c r="D266" s="87"/>
      <c r="E266" s="87"/>
      <c r="F266" s="87"/>
      <c r="G266" s="87"/>
      <c r="H266" s="87"/>
    </row>
    <row r="267" spans="4:8" ht="12.75">
      <c r="D267" s="87"/>
      <c r="E267" s="87"/>
      <c r="F267" s="87"/>
      <c r="G267" s="87"/>
      <c r="H267" s="87"/>
    </row>
    <row r="268" spans="4:8" ht="12.75">
      <c r="D268" s="87"/>
      <c r="E268" s="87"/>
      <c r="F268" s="87"/>
      <c r="G268" s="87"/>
      <c r="H268" s="87"/>
    </row>
    <row r="269" spans="4:8" ht="12.75">
      <c r="D269" s="87"/>
      <c r="E269" s="87"/>
      <c r="F269" s="87"/>
      <c r="G269" s="87"/>
      <c r="H269" s="87"/>
    </row>
    <row r="270" spans="4:8" ht="12.75">
      <c r="D270" s="87"/>
      <c r="E270" s="87"/>
      <c r="F270" s="87"/>
      <c r="G270" s="87"/>
      <c r="H270" s="87"/>
    </row>
    <row r="271" spans="4:8" ht="12.75">
      <c r="D271" s="87"/>
      <c r="E271" s="87"/>
      <c r="F271" s="87"/>
      <c r="G271" s="87"/>
      <c r="H271" s="87"/>
    </row>
    <row r="272" spans="4:8" ht="12.75">
      <c r="D272" s="87"/>
      <c r="E272" s="87"/>
      <c r="F272" s="87"/>
      <c r="G272" s="87"/>
      <c r="H272" s="87"/>
    </row>
    <row r="273" spans="4:8" ht="12.75">
      <c r="D273" s="87"/>
      <c r="E273" s="87"/>
      <c r="F273" s="87"/>
      <c r="G273" s="87"/>
      <c r="H273" s="87"/>
    </row>
    <row r="274" spans="4:8" ht="12.75">
      <c r="D274" s="87"/>
      <c r="E274" s="87"/>
      <c r="F274" s="87"/>
      <c r="G274" s="87"/>
      <c r="H274" s="87"/>
    </row>
    <row r="275" spans="4:8" ht="12.75">
      <c r="D275" s="87"/>
      <c r="E275" s="87"/>
      <c r="F275" s="87"/>
      <c r="G275" s="87"/>
      <c r="H275" s="87"/>
    </row>
    <row r="276" spans="4:8" ht="12.75">
      <c r="D276" s="87"/>
      <c r="E276" s="87"/>
      <c r="F276" s="87"/>
      <c r="G276" s="87"/>
      <c r="H276" s="87"/>
    </row>
    <row r="277" spans="4:8" ht="12.75">
      <c r="D277" s="87"/>
      <c r="E277" s="87"/>
      <c r="F277" s="87"/>
      <c r="G277" s="87"/>
      <c r="H277" s="87"/>
    </row>
    <row r="278" spans="4:8" ht="12.75">
      <c r="D278" s="87"/>
      <c r="E278" s="87"/>
      <c r="F278" s="87"/>
      <c r="G278" s="87"/>
      <c r="H278" s="87"/>
    </row>
    <row r="279" spans="4:8" ht="12.75">
      <c r="D279" s="87"/>
      <c r="E279" s="87"/>
      <c r="F279" s="87"/>
      <c r="G279" s="87"/>
      <c r="H279" s="87"/>
    </row>
    <row r="280" spans="4:8" ht="12.75">
      <c r="D280" s="87"/>
      <c r="E280" s="87"/>
      <c r="F280" s="87"/>
      <c r="G280" s="87"/>
      <c r="H280" s="87"/>
    </row>
    <row r="281" spans="4:8" ht="12.75">
      <c r="D281" s="87"/>
      <c r="E281" s="87"/>
      <c r="F281" s="87"/>
      <c r="G281" s="87"/>
      <c r="H281" s="87"/>
    </row>
    <row r="282" spans="4:8" ht="12.75">
      <c r="D282" s="87"/>
      <c r="E282" s="87"/>
      <c r="F282" s="87"/>
      <c r="G282" s="87"/>
      <c r="H282" s="87"/>
    </row>
    <row r="283" spans="4:8" ht="12.75">
      <c r="D283" s="87"/>
      <c r="E283" s="87"/>
      <c r="F283" s="87"/>
      <c r="G283" s="87"/>
      <c r="H283" s="87"/>
    </row>
    <row r="284" spans="4:8" ht="12.75">
      <c r="D284" s="87"/>
      <c r="E284" s="87"/>
      <c r="F284" s="87"/>
      <c r="G284" s="87"/>
      <c r="H284" s="87"/>
    </row>
    <row r="285" spans="4:8" ht="12.75">
      <c r="D285" s="87"/>
      <c r="E285" s="87"/>
      <c r="F285" s="87"/>
      <c r="G285" s="87"/>
      <c r="H285" s="87"/>
    </row>
    <row r="286" spans="4:8" ht="12.75">
      <c r="D286" s="87"/>
      <c r="E286" s="87"/>
      <c r="F286" s="87"/>
      <c r="G286" s="87"/>
      <c r="H286" s="87"/>
    </row>
    <row r="287" spans="4:8" ht="12.75">
      <c r="D287" s="87"/>
      <c r="E287" s="87"/>
      <c r="F287" s="87"/>
      <c r="G287" s="87"/>
      <c r="H287" s="87"/>
    </row>
    <row r="288" spans="4:8" ht="12.75">
      <c r="D288" s="87"/>
      <c r="E288" s="87"/>
      <c r="F288" s="87"/>
      <c r="G288" s="87"/>
      <c r="H288" s="87"/>
    </row>
    <row r="289" spans="4:8" ht="12.75">
      <c r="D289" s="87"/>
      <c r="E289" s="87"/>
      <c r="F289" s="87"/>
      <c r="G289" s="87"/>
      <c r="H289" s="87"/>
    </row>
    <row r="290" spans="4:8" ht="12.75">
      <c r="D290" s="87"/>
      <c r="E290" s="87"/>
      <c r="F290" s="87"/>
      <c r="G290" s="87"/>
      <c r="H290" s="87"/>
    </row>
    <row r="291" spans="4:8" ht="12.75">
      <c r="D291" s="87"/>
      <c r="E291" s="87"/>
      <c r="F291" s="87"/>
      <c r="G291" s="87"/>
      <c r="H291" s="87"/>
    </row>
    <row r="292" spans="4:8" ht="12.75">
      <c r="D292" s="87"/>
      <c r="E292" s="87"/>
      <c r="F292" s="87"/>
      <c r="G292" s="87"/>
      <c r="H292" s="87"/>
    </row>
    <row r="293" spans="4:8" ht="12.75">
      <c r="D293" s="87"/>
      <c r="E293" s="87"/>
      <c r="F293" s="87"/>
      <c r="G293" s="87"/>
      <c r="H293" s="87"/>
    </row>
    <row r="294" spans="4:8" ht="12.75">
      <c r="D294" s="87"/>
      <c r="E294" s="87"/>
      <c r="F294" s="87"/>
      <c r="G294" s="87"/>
      <c r="H294" s="87"/>
    </row>
    <row r="295" spans="4:8" ht="12.75">
      <c r="D295" s="87"/>
      <c r="E295" s="87"/>
      <c r="F295" s="87"/>
      <c r="G295" s="87"/>
      <c r="H295" s="87"/>
    </row>
    <row r="296" spans="4:8" ht="12.75">
      <c r="D296" s="87"/>
      <c r="E296" s="87"/>
      <c r="F296" s="87"/>
      <c r="G296" s="87"/>
      <c r="H296" s="87"/>
    </row>
    <row r="297" spans="4:8" ht="12.75">
      <c r="D297" s="87"/>
      <c r="E297" s="87"/>
      <c r="F297" s="87"/>
      <c r="G297" s="87"/>
      <c r="H297" s="87"/>
    </row>
    <row r="298" spans="4:8" ht="12.75">
      <c r="D298" s="87"/>
      <c r="E298" s="87"/>
      <c r="F298" s="87"/>
      <c r="G298" s="87"/>
      <c r="H298" s="87"/>
    </row>
    <row r="299" spans="4:8" ht="12.75">
      <c r="D299" s="87"/>
      <c r="E299" s="87"/>
      <c r="F299" s="87"/>
      <c r="G299" s="87"/>
      <c r="H299" s="87"/>
    </row>
    <row r="300" spans="4:8" ht="12.75">
      <c r="D300" s="87"/>
      <c r="E300" s="87"/>
      <c r="F300" s="87"/>
      <c r="G300" s="87"/>
      <c r="H300" s="87"/>
    </row>
    <row r="301" spans="4:8" ht="12.75">
      <c r="D301" s="87"/>
      <c r="E301" s="87"/>
      <c r="F301" s="87"/>
      <c r="G301" s="87"/>
      <c r="H301" s="87"/>
    </row>
    <row r="302" spans="4:8" ht="12.75">
      <c r="D302" s="87"/>
      <c r="E302" s="87"/>
      <c r="F302" s="87"/>
      <c r="G302" s="87"/>
      <c r="H302" s="87"/>
    </row>
    <row r="303" spans="4:8" ht="12.75">
      <c r="D303" s="87"/>
      <c r="E303" s="87"/>
      <c r="F303" s="87"/>
      <c r="G303" s="87"/>
      <c r="H303" s="87"/>
    </row>
    <row r="304" spans="4:8" ht="12.75">
      <c r="D304" s="87"/>
      <c r="E304" s="87"/>
      <c r="F304" s="87"/>
      <c r="G304" s="87"/>
      <c r="H304" s="87"/>
    </row>
    <row r="305" spans="4:8" ht="12.75">
      <c r="D305" s="87"/>
      <c r="E305" s="87"/>
      <c r="F305" s="87"/>
      <c r="G305" s="87"/>
      <c r="H305" s="87"/>
    </row>
    <row r="306" spans="4:8" ht="12.75">
      <c r="D306" s="87"/>
      <c r="E306" s="87"/>
      <c r="F306" s="87"/>
      <c r="G306" s="87"/>
      <c r="H306" s="87"/>
    </row>
    <row r="307" spans="4:8" ht="12.75">
      <c r="D307" s="87"/>
      <c r="E307" s="87"/>
      <c r="F307" s="87"/>
      <c r="G307" s="87"/>
      <c r="H307" s="87"/>
    </row>
    <row r="308" spans="4:8" ht="12.75">
      <c r="D308" s="87"/>
      <c r="E308" s="87"/>
      <c r="F308" s="87"/>
      <c r="G308" s="87"/>
      <c r="H308" s="87"/>
    </row>
    <row r="309" spans="4:8" ht="12.75">
      <c r="D309" s="87"/>
      <c r="E309" s="87"/>
      <c r="F309" s="87"/>
      <c r="G309" s="87"/>
      <c r="H309" s="87"/>
    </row>
    <row r="310" spans="4:8" ht="12.75">
      <c r="D310" s="87"/>
      <c r="E310" s="87"/>
      <c r="F310" s="87"/>
      <c r="G310" s="87"/>
      <c r="H310" s="87"/>
    </row>
    <row r="311" spans="4:8" ht="12.75">
      <c r="D311" s="87"/>
      <c r="E311" s="87"/>
      <c r="F311" s="87"/>
      <c r="G311" s="87"/>
      <c r="H311" s="87"/>
    </row>
    <row r="312" spans="4:8" ht="12.75">
      <c r="D312" s="87"/>
      <c r="E312" s="87"/>
      <c r="F312" s="87"/>
      <c r="G312" s="87"/>
      <c r="H312" s="87"/>
    </row>
    <row r="313" spans="4:8" ht="12.75">
      <c r="D313" s="87"/>
      <c r="E313" s="87"/>
      <c r="F313" s="87"/>
      <c r="G313" s="87"/>
      <c r="H313" s="87"/>
    </row>
    <row r="314" spans="4:8" ht="12.75">
      <c r="D314" s="87"/>
      <c r="E314" s="87"/>
      <c r="F314" s="87"/>
      <c r="G314" s="87"/>
      <c r="H314" s="87"/>
    </row>
    <row r="315" spans="4:8" ht="12.75">
      <c r="D315" s="87"/>
      <c r="E315" s="87"/>
      <c r="F315" s="87"/>
      <c r="G315" s="87"/>
      <c r="H315" s="87"/>
    </row>
    <row r="316" spans="4:8" ht="12.75">
      <c r="D316" s="87"/>
      <c r="E316" s="87"/>
      <c r="F316" s="87"/>
      <c r="G316" s="87"/>
      <c r="H316" s="87"/>
    </row>
    <row r="317" spans="4:8" ht="12.75">
      <c r="D317" s="87"/>
      <c r="E317" s="87"/>
      <c r="F317" s="87"/>
      <c r="G317" s="87"/>
      <c r="H317" s="87"/>
    </row>
    <row r="318" spans="4:8" ht="12.75">
      <c r="D318" s="87"/>
      <c r="E318" s="87"/>
      <c r="F318" s="87"/>
      <c r="G318" s="87"/>
      <c r="H318" s="87"/>
    </row>
    <row r="319" spans="4:8" ht="12.75">
      <c r="D319" s="87"/>
      <c r="E319" s="87"/>
      <c r="F319" s="87"/>
      <c r="G319" s="87"/>
      <c r="H319" s="87"/>
    </row>
    <row r="320" spans="4:8" ht="12.75">
      <c r="D320" s="87"/>
      <c r="E320" s="87"/>
      <c r="F320" s="87"/>
      <c r="G320" s="87"/>
      <c r="H320" s="87"/>
    </row>
    <row r="321" spans="4:8" ht="12.75">
      <c r="D321" s="87"/>
      <c r="E321" s="87"/>
      <c r="F321" s="87"/>
      <c r="G321" s="87"/>
      <c r="H321" s="87"/>
    </row>
    <row r="322" spans="4:8" ht="12.75">
      <c r="D322" s="87"/>
      <c r="E322" s="87"/>
      <c r="F322" s="87"/>
      <c r="G322" s="87"/>
      <c r="H322" s="87"/>
    </row>
    <row r="323" spans="4:8" ht="12.75">
      <c r="D323" s="87"/>
      <c r="E323" s="87"/>
      <c r="F323" s="87"/>
      <c r="G323" s="87"/>
      <c r="H323" s="87"/>
    </row>
    <row r="324" spans="4:8" ht="12.75">
      <c r="D324" s="87"/>
      <c r="E324" s="87"/>
      <c r="F324" s="87"/>
      <c r="G324" s="87"/>
      <c r="H324" s="87"/>
    </row>
    <row r="325" spans="4:8" ht="12.75">
      <c r="D325" s="87"/>
      <c r="E325" s="87"/>
      <c r="F325" s="87"/>
      <c r="G325" s="87"/>
      <c r="H325" s="87"/>
    </row>
    <row r="326" spans="4:8" ht="12.75">
      <c r="D326" s="87"/>
      <c r="E326" s="87"/>
      <c r="F326" s="87"/>
      <c r="G326" s="87"/>
      <c r="H326" s="87"/>
    </row>
    <row r="327" spans="4:8" ht="12.75">
      <c r="D327" s="87"/>
      <c r="E327" s="87"/>
      <c r="F327" s="87"/>
      <c r="G327" s="87"/>
      <c r="H327" s="87"/>
    </row>
    <row r="328" spans="4:8" ht="12.75">
      <c r="D328" s="87"/>
      <c r="E328" s="87"/>
      <c r="F328" s="87"/>
      <c r="G328" s="87"/>
      <c r="H328" s="87"/>
    </row>
    <row r="329" spans="4:8" ht="12.75">
      <c r="D329" s="87"/>
      <c r="E329" s="87"/>
      <c r="F329" s="87"/>
      <c r="G329" s="87"/>
      <c r="H329" s="87"/>
    </row>
    <row r="330" spans="4:8" ht="12.75">
      <c r="D330" s="87"/>
      <c r="E330" s="87"/>
      <c r="F330" s="87"/>
      <c r="G330" s="87"/>
      <c r="H330" s="87"/>
    </row>
    <row r="331" spans="4:8" ht="12.75">
      <c r="D331" s="87"/>
      <c r="E331" s="87"/>
      <c r="F331" s="87"/>
      <c r="G331" s="87"/>
      <c r="H331" s="87"/>
    </row>
    <row r="332" spans="4:8" ht="12.75">
      <c r="D332" s="87"/>
      <c r="E332" s="87"/>
      <c r="F332" s="87"/>
      <c r="G332" s="87"/>
      <c r="H332" s="87"/>
    </row>
    <row r="333" spans="4:8" ht="12.75">
      <c r="D333" s="87"/>
      <c r="E333" s="87"/>
      <c r="F333" s="87"/>
      <c r="G333" s="87"/>
      <c r="H333" s="87"/>
    </row>
    <row r="334" spans="4:8" ht="12.75">
      <c r="D334" s="87"/>
      <c r="E334" s="87"/>
      <c r="F334" s="87"/>
      <c r="G334" s="87"/>
      <c r="H334" s="87"/>
    </row>
    <row r="335" spans="4:8" ht="12.75">
      <c r="D335" s="87"/>
      <c r="E335" s="87"/>
      <c r="F335" s="87"/>
      <c r="G335" s="87"/>
      <c r="H335" s="87"/>
    </row>
    <row r="336" spans="4:8" ht="12.75">
      <c r="D336" s="87"/>
      <c r="E336" s="87"/>
      <c r="F336" s="87"/>
      <c r="G336" s="87"/>
      <c r="H336" s="87"/>
    </row>
    <row r="337" spans="4:8" ht="12.75">
      <c r="D337" s="87"/>
      <c r="E337" s="87"/>
      <c r="F337" s="87"/>
      <c r="G337" s="87"/>
      <c r="H337" s="87"/>
    </row>
    <row r="338" spans="4:8" ht="12.75">
      <c r="D338" s="87"/>
      <c r="E338" s="87"/>
      <c r="F338" s="87"/>
      <c r="G338" s="87"/>
      <c r="H338" s="87"/>
    </row>
    <row r="339" spans="4:8" ht="12.75">
      <c r="D339" s="87"/>
      <c r="E339" s="87"/>
      <c r="F339" s="87"/>
      <c r="G339" s="87"/>
      <c r="H339" s="87"/>
    </row>
    <row r="340" spans="4:8" ht="12.75">
      <c r="D340" s="87"/>
      <c r="E340" s="87"/>
      <c r="F340" s="87"/>
      <c r="G340" s="87"/>
      <c r="H340" s="87"/>
    </row>
    <row r="341" spans="4:8" ht="12.75">
      <c r="D341" s="87"/>
      <c r="E341" s="87"/>
      <c r="F341" s="87"/>
      <c r="G341" s="87"/>
      <c r="H341" s="87"/>
    </row>
    <row r="342" spans="4:8" ht="12.75">
      <c r="D342" s="87"/>
      <c r="E342" s="87"/>
      <c r="F342" s="87"/>
      <c r="G342" s="87"/>
      <c r="H342" s="87"/>
    </row>
    <row r="343" spans="4:8" ht="12.75">
      <c r="D343" s="87"/>
      <c r="E343" s="87"/>
      <c r="F343" s="87"/>
      <c r="G343" s="87"/>
      <c r="H343" s="87"/>
    </row>
    <row r="344" spans="4:8" ht="12.75">
      <c r="D344" s="87"/>
      <c r="E344" s="87"/>
      <c r="F344" s="87"/>
      <c r="G344" s="87"/>
      <c r="H344" s="87"/>
    </row>
    <row r="345" spans="4:8" ht="12.75">
      <c r="D345" s="87"/>
      <c r="E345" s="87"/>
      <c r="F345" s="87"/>
      <c r="G345" s="87"/>
      <c r="H345" s="87"/>
    </row>
    <row r="346" spans="4:8" ht="12.75">
      <c r="D346" s="87"/>
      <c r="E346" s="87"/>
      <c r="F346" s="87"/>
      <c r="G346" s="87"/>
      <c r="H346" s="87"/>
    </row>
    <row r="347" spans="4:8" ht="12.75">
      <c r="D347" s="87"/>
      <c r="E347" s="87"/>
      <c r="F347" s="87"/>
      <c r="G347" s="87"/>
      <c r="H347" s="87"/>
    </row>
    <row r="348" spans="4:8" ht="12.75">
      <c r="D348" s="87"/>
      <c r="E348" s="87"/>
      <c r="F348" s="87"/>
      <c r="G348" s="87"/>
      <c r="H348" s="87"/>
    </row>
    <row r="349" spans="4:8" ht="12.75">
      <c r="D349" s="87"/>
      <c r="E349" s="87"/>
      <c r="F349" s="87"/>
      <c r="G349" s="87"/>
      <c r="H349" s="87"/>
    </row>
    <row r="350" spans="4:8" ht="12.75">
      <c r="D350" s="87"/>
      <c r="E350" s="87"/>
      <c r="F350" s="87"/>
      <c r="G350" s="87"/>
      <c r="H350" s="87"/>
    </row>
    <row r="351" spans="4:8" ht="12.75">
      <c r="D351" s="87"/>
      <c r="E351" s="87"/>
      <c r="F351" s="87"/>
      <c r="G351" s="87"/>
      <c r="H351" s="87"/>
    </row>
    <row r="352" spans="4:8" ht="12.75">
      <c r="D352" s="87"/>
      <c r="E352" s="87"/>
      <c r="F352" s="87"/>
      <c r="G352" s="87"/>
      <c r="H352" s="87"/>
    </row>
    <row r="353" spans="4:8" ht="12.75">
      <c r="D353" s="87"/>
      <c r="E353" s="87"/>
      <c r="F353" s="87"/>
      <c r="G353" s="87"/>
      <c r="H353" s="87"/>
    </row>
    <row r="354" spans="4:8" ht="12.75">
      <c r="D354" s="87"/>
      <c r="E354" s="87"/>
      <c r="F354" s="87"/>
      <c r="G354" s="87"/>
      <c r="H354" s="87"/>
    </row>
    <row r="355" spans="4:8" ht="12.75">
      <c r="D355" s="87"/>
      <c r="E355" s="87"/>
      <c r="F355" s="87"/>
      <c r="G355" s="87"/>
      <c r="H355" s="87"/>
    </row>
    <row r="356" spans="4:8" ht="12.75">
      <c r="D356" s="87"/>
      <c r="E356" s="87"/>
      <c r="F356" s="87"/>
      <c r="G356" s="87"/>
      <c r="H356" s="87"/>
    </row>
    <row r="357" spans="4:8" ht="12.75">
      <c r="D357" s="87"/>
      <c r="E357" s="87"/>
      <c r="F357" s="87"/>
      <c r="G357" s="87"/>
      <c r="H357" s="87"/>
    </row>
    <row r="358" spans="4:8" ht="12.75">
      <c r="D358" s="87"/>
      <c r="E358" s="87"/>
      <c r="F358" s="87"/>
      <c r="G358" s="87"/>
      <c r="H358" s="87"/>
    </row>
    <row r="359" spans="4:8" ht="12.75">
      <c r="D359" s="87"/>
      <c r="E359" s="87"/>
      <c r="F359" s="87"/>
      <c r="G359" s="87"/>
      <c r="H359" s="87"/>
    </row>
    <row r="360" spans="4:8" ht="12.75">
      <c r="D360" s="87"/>
      <c r="E360" s="87"/>
      <c r="F360" s="87"/>
      <c r="G360" s="87"/>
      <c r="H360" s="87"/>
    </row>
    <row r="361" spans="4:8" ht="12.75">
      <c r="D361" s="87"/>
      <c r="E361" s="87"/>
      <c r="F361" s="87"/>
      <c r="G361" s="87"/>
      <c r="H361" s="87"/>
    </row>
    <row r="362" spans="4:8" ht="12.75">
      <c r="D362" s="87"/>
      <c r="E362" s="87"/>
      <c r="F362" s="87"/>
      <c r="G362" s="87"/>
      <c r="H362" s="87"/>
    </row>
    <row r="363" spans="4:8" ht="12.75">
      <c r="D363" s="87"/>
      <c r="E363" s="87"/>
      <c r="F363" s="87"/>
      <c r="G363" s="87"/>
      <c r="H363" s="87"/>
    </row>
    <row r="364" spans="4:8" ht="12.75">
      <c r="D364" s="87"/>
      <c r="E364" s="87"/>
      <c r="F364" s="87"/>
      <c r="G364" s="87"/>
      <c r="H364" s="87"/>
    </row>
    <row r="365" spans="4:8" ht="12.75">
      <c r="D365" s="87"/>
      <c r="E365" s="87"/>
      <c r="F365" s="87"/>
      <c r="G365" s="87"/>
      <c r="H365" s="87"/>
    </row>
    <row r="366" spans="4:8" ht="12.75">
      <c r="D366" s="87"/>
      <c r="E366" s="87"/>
      <c r="F366" s="87"/>
      <c r="G366" s="87"/>
      <c r="H366" s="87"/>
    </row>
    <row r="367" spans="4:8" ht="12.75">
      <c r="D367" s="87"/>
      <c r="E367" s="87"/>
      <c r="F367" s="87"/>
      <c r="G367" s="87"/>
      <c r="H367" s="87"/>
    </row>
    <row r="368" spans="4:8" ht="12.75">
      <c r="D368" s="87"/>
      <c r="E368" s="87"/>
      <c r="F368" s="87"/>
      <c r="G368" s="87"/>
      <c r="H368" s="87"/>
    </row>
    <row r="369" spans="4:8" ht="12.75">
      <c r="D369" s="87"/>
      <c r="E369" s="87"/>
      <c r="F369" s="87"/>
      <c r="G369" s="87"/>
      <c r="H369" s="87"/>
    </row>
    <row r="370" spans="4:8" ht="12.75">
      <c r="D370" s="87"/>
      <c r="E370" s="87"/>
      <c r="F370" s="87"/>
      <c r="G370" s="87"/>
      <c r="H370" s="87"/>
    </row>
    <row r="371" spans="4:8" ht="12.75">
      <c r="D371" s="87"/>
      <c r="E371" s="87"/>
      <c r="F371" s="87"/>
      <c r="G371" s="87"/>
      <c r="H371" s="87"/>
    </row>
    <row r="372" spans="4:8" ht="12.75">
      <c r="D372" s="87"/>
      <c r="E372" s="87"/>
      <c r="F372" s="87"/>
      <c r="G372" s="87"/>
      <c r="H372" s="87"/>
    </row>
    <row r="373" spans="4:8" ht="12.75">
      <c r="D373" s="87"/>
      <c r="E373" s="87"/>
      <c r="F373" s="87"/>
      <c r="G373" s="87"/>
      <c r="H373" s="87"/>
    </row>
    <row r="374" spans="4:8" ht="12.75">
      <c r="D374" s="87"/>
      <c r="E374" s="87"/>
      <c r="F374" s="87"/>
      <c r="G374" s="87"/>
      <c r="H374" s="87"/>
    </row>
    <row r="375" spans="4:8" ht="12.75">
      <c r="D375" s="87"/>
      <c r="E375" s="87"/>
      <c r="F375" s="87"/>
      <c r="G375" s="87"/>
      <c r="H375" s="87"/>
    </row>
    <row r="376" spans="4:8" ht="12.75">
      <c r="D376" s="87"/>
      <c r="E376" s="87"/>
      <c r="F376" s="87"/>
      <c r="G376" s="87"/>
      <c r="H376" s="87"/>
    </row>
    <row r="377" spans="4:8" ht="12.75">
      <c r="D377" s="87"/>
      <c r="E377" s="87"/>
      <c r="F377" s="87"/>
      <c r="G377" s="87"/>
      <c r="H377" s="87"/>
    </row>
    <row r="378" spans="4:8" ht="12.75">
      <c r="D378" s="87"/>
      <c r="E378" s="87"/>
      <c r="F378" s="87"/>
      <c r="G378" s="87"/>
      <c r="H378" s="87"/>
    </row>
    <row r="379" spans="4:8" ht="12.75">
      <c r="D379" s="87"/>
      <c r="E379" s="87"/>
      <c r="F379" s="87"/>
      <c r="G379" s="87"/>
      <c r="H379" s="87"/>
    </row>
    <row r="380" spans="4:8" ht="12.75">
      <c r="D380" s="87"/>
      <c r="E380" s="87"/>
      <c r="F380" s="87"/>
      <c r="G380" s="87"/>
      <c r="H380" s="87"/>
    </row>
    <row r="381" spans="4:8" ht="12.75">
      <c r="D381" s="87"/>
      <c r="E381" s="87"/>
      <c r="F381" s="87"/>
      <c r="G381" s="87"/>
      <c r="H381" s="87"/>
    </row>
    <row r="382" spans="4:8" ht="12.75">
      <c r="D382" s="87"/>
      <c r="E382" s="87"/>
      <c r="F382" s="87"/>
      <c r="G382" s="87"/>
      <c r="H382" s="87"/>
    </row>
    <row r="383" spans="4:8" ht="12.75">
      <c r="D383" s="87"/>
      <c r="E383" s="87"/>
      <c r="F383" s="87"/>
      <c r="G383" s="87"/>
      <c r="H383" s="87"/>
    </row>
    <row r="384" spans="4:8" ht="12.75">
      <c r="D384" s="87"/>
      <c r="E384" s="87"/>
      <c r="F384" s="87"/>
      <c r="G384" s="87"/>
      <c r="H384" s="87"/>
    </row>
    <row r="385" spans="4:8" ht="12.75">
      <c r="D385" s="87"/>
      <c r="E385" s="87"/>
      <c r="F385" s="87"/>
      <c r="G385" s="87"/>
      <c r="H385" s="87"/>
    </row>
    <row r="386" spans="4:8" ht="12.75">
      <c r="D386" s="87"/>
      <c r="E386" s="87"/>
      <c r="F386" s="87"/>
      <c r="G386" s="87"/>
      <c r="H386" s="87"/>
    </row>
    <row r="387" spans="4:8" ht="12.75">
      <c r="D387" s="87"/>
      <c r="E387" s="87"/>
      <c r="F387" s="87"/>
      <c r="G387" s="87"/>
      <c r="H387" s="87"/>
    </row>
    <row r="388" spans="4:8" ht="12.75">
      <c r="D388" s="87"/>
      <c r="E388" s="87"/>
      <c r="F388" s="87"/>
      <c r="G388" s="87"/>
      <c r="H388" s="87"/>
    </row>
    <row r="389" spans="4:8" ht="12.75">
      <c r="D389" s="87"/>
      <c r="E389" s="87"/>
      <c r="F389" s="87"/>
      <c r="G389" s="87"/>
      <c r="H389" s="87"/>
    </row>
    <row r="390" spans="4:8" ht="12.75">
      <c r="D390" s="87"/>
      <c r="E390" s="87"/>
      <c r="F390" s="87"/>
      <c r="G390" s="87"/>
      <c r="H390" s="87"/>
    </row>
    <row r="391" spans="4:8" ht="12.75">
      <c r="D391" s="87"/>
      <c r="E391" s="87"/>
      <c r="F391" s="87"/>
      <c r="G391" s="87"/>
      <c r="H391" s="87"/>
    </row>
    <row r="392" spans="4:8" ht="12.75">
      <c r="D392" s="87"/>
      <c r="E392" s="87"/>
      <c r="F392" s="87"/>
      <c r="G392" s="87"/>
      <c r="H392" s="87"/>
    </row>
    <row r="393" spans="4:8" ht="12.75">
      <c r="D393" s="87"/>
      <c r="E393" s="87"/>
      <c r="F393" s="87"/>
      <c r="G393" s="87"/>
      <c r="H393" s="87"/>
    </row>
    <row r="394" spans="4:8" ht="12.75">
      <c r="D394" s="87"/>
      <c r="E394" s="87"/>
      <c r="F394" s="87"/>
      <c r="G394" s="87"/>
      <c r="H394" s="87"/>
    </row>
    <row r="395" spans="4:8" ht="12.75">
      <c r="D395" s="87"/>
      <c r="E395" s="87"/>
      <c r="F395" s="87"/>
      <c r="G395" s="87"/>
      <c r="H395" s="87"/>
    </row>
    <row r="396" spans="4:8" ht="12.75">
      <c r="D396" s="87"/>
      <c r="E396" s="87"/>
      <c r="F396" s="87"/>
      <c r="G396" s="87"/>
      <c r="H396" s="87"/>
    </row>
    <row r="397" spans="4:8" ht="12.75">
      <c r="D397" s="87"/>
      <c r="E397" s="87"/>
      <c r="F397" s="87"/>
      <c r="G397" s="87"/>
      <c r="H397" s="87"/>
    </row>
    <row r="398" spans="4:8" ht="12.75">
      <c r="D398" s="87"/>
      <c r="E398" s="87"/>
      <c r="F398" s="87"/>
      <c r="G398" s="87"/>
      <c r="H398" s="87"/>
    </row>
    <row r="399" spans="4:8" ht="12.75">
      <c r="D399" s="87"/>
      <c r="E399" s="87"/>
      <c r="F399" s="87"/>
      <c r="G399" s="87"/>
      <c r="H399" s="87"/>
    </row>
    <row r="400" spans="4:8" ht="12.75">
      <c r="D400" s="87"/>
      <c r="E400" s="87"/>
      <c r="F400" s="87"/>
      <c r="G400" s="87"/>
      <c r="H400" s="87"/>
    </row>
    <row r="401" spans="4:8" ht="12.75">
      <c r="D401" s="87"/>
      <c r="E401" s="87"/>
      <c r="F401" s="87"/>
      <c r="G401" s="87"/>
      <c r="H401" s="87"/>
    </row>
    <row r="402" spans="4:8" ht="12.75">
      <c r="D402" s="87"/>
      <c r="E402" s="87"/>
      <c r="F402" s="87"/>
      <c r="G402" s="87"/>
      <c r="H402" s="87"/>
    </row>
    <row r="403" spans="4:8" ht="12.75">
      <c r="D403" s="87"/>
      <c r="E403" s="87"/>
      <c r="F403" s="87"/>
      <c r="G403" s="87"/>
      <c r="H403" s="87"/>
    </row>
    <row r="404" spans="4:8" ht="12.75">
      <c r="D404" s="87"/>
      <c r="E404" s="87"/>
      <c r="F404" s="87"/>
      <c r="G404" s="87"/>
      <c r="H404" s="87"/>
    </row>
    <row r="405" spans="4:8" ht="12.75">
      <c r="D405" s="87"/>
      <c r="E405" s="87"/>
      <c r="F405" s="87"/>
      <c r="G405" s="87"/>
      <c r="H405" s="87"/>
    </row>
    <row r="406" spans="4:8" ht="12.75">
      <c r="D406" s="87"/>
      <c r="E406" s="87"/>
      <c r="F406" s="87"/>
      <c r="G406" s="87"/>
      <c r="H406" s="87"/>
    </row>
    <row r="407" spans="4:8" ht="12.75">
      <c r="D407" s="87"/>
      <c r="E407" s="87"/>
      <c r="F407" s="87"/>
      <c r="G407" s="87"/>
      <c r="H407" s="87"/>
    </row>
    <row r="408" spans="4:8" ht="12.75">
      <c r="D408" s="87"/>
      <c r="E408" s="87"/>
      <c r="F408" s="87"/>
      <c r="G408" s="87"/>
      <c r="H408" s="87"/>
    </row>
    <row r="409" spans="4:8" ht="12.75">
      <c r="D409" s="87"/>
      <c r="E409" s="87"/>
      <c r="F409" s="87"/>
      <c r="G409" s="87"/>
      <c r="H409" s="87"/>
    </row>
    <row r="410" spans="4:8" ht="12.75">
      <c r="D410" s="87"/>
      <c r="E410" s="87"/>
      <c r="F410" s="87"/>
      <c r="G410" s="87"/>
      <c r="H410" s="87"/>
    </row>
    <row r="411" spans="4:8" ht="12.75">
      <c r="D411" s="87"/>
      <c r="E411" s="87"/>
      <c r="F411" s="87"/>
      <c r="G411" s="87"/>
      <c r="H411" s="87"/>
    </row>
    <row r="412" spans="4:8" ht="12.75">
      <c r="D412" s="87"/>
      <c r="E412" s="87"/>
      <c r="F412" s="87"/>
      <c r="G412" s="87"/>
      <c r="H412" s="87"/>
    </row>
    <row r="413" spans="4:8" ht="12.75">
      <c r="D413" s="87"/>
      <c r="E413" s="87"/>
      <c r="F413" s="87"/>
      <c r="G413" s="87"/>
      <c r="H413" s="87"/>
    </row>
    <row r="414" spans="4:8" ht="12.75">
      <c r="D414" s="87"/>
      <c r="E414" s="87"/>
      <c r="F414" s="87"/>
      <c r="G414" s="87"/>
      <c r="H414" s="87"/>
    </row>
    <row r="415" spans="4:8" ht="12.75">
      <c r="D415" s="87"/>
      <c r="E415" s="87"/>
      <c r="F415" s="87"/>
      <c r="G415" s="87"/>
      <c r="H415" s="87"/>
    </row>
    <row r="416" spans="4:8" ht="12.75">
      <c r="D416" s="87"/>
      <c r="E416" s="87"/>
      <c r="F416" s="87"/>
      <c r="G416" s="87"/>
      <c r="H416" s="87"/>
    </row>
    <row r="417" spans="4:8" ht="12.75">
      <c r="D417" s="87"/>
      <c r="E417" s="87"/>
      <c r="F417" s="87"/>
      <c r="G417" s="87"/>
      <c r="H417" s="87"/>
    </row>
    <row r="418" spans="4:8" ht="12.75">
      <c r="D418" s="87"/>
      <c r="E418" s="87"/>
      <c r="F418" s="87"/>
      <c r="G418" s="87"/>
      <c r="H418" s="87"/>
    </row>
    <row r="419" spans="4:8" ht="12.75">
      <c r="D419" s="87"/>
      <c r="E419" s="87"/>
      <c r="F419" s="87"/>
      <c r="G419" s="87"/>
      <c r="H419" s="87"/>
    </row>
    <row r="420" spans="4:8" ht="12.75">
      <c r="D420" s="87"/>
      <c r="E420" s="87"/>
      <c r="F420" s="87"/>
      <c r="G420" s="87"/>
      <c r="H420" s="87"/>
    </row>
    <row r="421" spans="4:8" ht="12.75">
      <c r="D421" s="87"/>
      <c r="E421" s="87"/>
      <c r="F421" s="87"/>
      <c r="G421" s="87"/>
      <c r="H421" s="87"/>
    </row>
    <row r="422" spans="4:8" ht="12.75">
      <c r="D422" s="87"/>
      <c r="E422" s="87"/>
      <c r="F422" s="87"/>
      <c r="G422" s="87"/>
      <c r="H422" s="87"/>
    </row>
    <row r="423" spans="4:8" ht="12.75">
      <c r="D423" s="87"/>
      <c r="E423" s="87"/>
      <c r="F423" s="87"/>
      <c r="G423" s="87"/>
      <c r="H423" s="87"/>
    </row>
    <row r="424" spans="4:8" ht="12.75">
      <c r="D424" s="87"/>
      <c r="E424" s="87"/>
      <c r="F424" s="87"/>
      <c r="G424" s="87"/>
      <c r="H424" s="87"/>
    </row>
    <row r="425" spans="4:8" ht="12.75">
      <c r="D425" s="87"/>
      <c r="E425" s="87"/>
      <c r="F425" s="87"/>
      <c r="G425" s="87"/>
      <c r="H425" s="87"/>
    </row>
    <row r="426" spans="4:8" ht="12.75">
      <c r="D426" s="87"/>
      <c r="E426" s="87"/>
      <c r="F426" s="87"/>
      <c r="G426" s="87"/>
      <c r="H426" s="87"/>
    </row>
    <row r="427" spans="4:8" ht="12.75">
      <c r="D427" s="87"/>
      <c r="E427" s="87"/>
      <c r="F427" s="87"/>
      <c r="G427" s="87"/>
      <c r="H427" s="87"/>
    </row>
    <row r="428" spans="4:8" ht="12.75">
      <c r="D428" s="87"/>
      <c r="E428" s="87"/>
      <c r="F428" s="87"/>
      <c r="G428" s="87"/>
      <c r="H428" s="87"/>
    </row>
    <row r="429" spans="4:8" ht="12.75">
      <c r="D429" s="87"/>
      <c r="E429" s="87"/>
      <c r="F429" s="87"/>
      <c r="G429" s="87"/>
      <c r="H429" s="87"/>
    </row>
    <row r="430" spans="4:8" ht="12.75">
      <c r="D430" s="87"/>
      <c r="E430" s="87"/>
      <c r="F430" s="87"/>
      <c r="G430" s="87"/>
      <c r="H430" s="87"/>
    </row>
    <row r="431" spans="4:8" ht="12.75">
      <c r="D431" s="87"/>
      <c r="E431" s="87"/>
      <c r="F431" s="87"/>
      <c r="G431" s="87"/>
      <c r="H431" s="87"/>
    </row>
    <row r="432" spans="4:8" ht="12.75">
      <c r="D432" s="87"/>
      <c r="E432" s="87"/>
      <c r="F432" s="87"/>
      <c r="G432" s="87"/>
      <c r="H432" s="87"/>
    </row>
    <row r="433" spans="4:8" ht="12.75">
      <c r="D433" s="87"/>
      <c r="E433" s="87"/>
      <c r="F433" s="87"/>
      <c r="G433" s="87"/>
      <c r="H433" s="87"/>
    </row>
    <row r="434" spans="4:8" ht="12.75">
      <c r="D434" s="87"/>
      <c r="E434" s="87"/>
      <c r="F434" s="87"/>
      <c r="G434" s="87"/>
      <c r="H434" s="87"/>
    </row>
    <row r="435" spans="4:8" ht="12.75">
      <c r="D435" s="87"/>
      <c r="E435" s="87"/>
      <c r="F435" s="87"/>
      <c r="G435" s="87"/>
      <c r="H435" s="87"/>
    </row>
    <row r="436" spans="4:8" ht="12.75">
      <c r="D436" s="87"/>
      <c r="E436" s="87"/>
      <c r="F436" s="87"/>
      <c r="G436" s="87"/>
      <c r="H436" s="87"/>
    </row>
    <row r="437" spans="4:8" ht="12.75">
      <c r="D437" s="87"/>
      <c r="E437" s="87"/>
      <c r="F437" s="87"/>
      <c r="G437" s="87"/>
      <c r="H437" s="87"/>
    </row>
    <row r="438" spans="4:8" ht="12.75">
      <c r="D438" s="87"/>
      <c r="E438" s="87"/>
      <c r="F438" s="87"/>
      <c r="G438" s="87"/>
      <c r="H438" s="87"/>
    </row>
    <row r="439" spans="4:8" ht="12.75">
      <c r="D439" s="87"/>
      <c r="E439" s="87"/>
      <c r="F439" s="87"/>
      <c r="G439" s="87"/>
      <c r="H439" s="87"/>
    </row>
    <row r="440" spans="4:8" ht="12.75">
      <c r="D440" s="87"/>
      <c r="E440" s="87"/>
      <c r="F440" s="87"/>
      <c r="G440" s="87"/>
      <c r="H440" s="87"/>
    </row>
    <row r="441" spans="4:8" ht="12.75">
      <c r="D441" s="87"/>
      <c r="E441" s="87"/>
      <c r="F441" s="87"/>
      <c r="G441" s="87"/>
      <c r="H441" s="87"/>
    </row>
    <row r="442" spans="4:8" ht="12.75">
      <c r="D442" s="87"/>
      <c r="E442" s="87"/>
      <c r="F442" s="87"/>
      <c r="G442" s="87"/>
      <c r="H442" s="87"/>
    </row>
    <row r="443" spans="4:8" ht="12.75">
      <c r="D443" s="87"/>
      <c r="E443" s="87"/>
      <c r="F443" s="87"/>
      <c r="G443" s="87"/>
      <c r="H443" s="87"/>
    </row>
    <row r="444" spans="4:8" ht="12.75">
      <c r="D444" s="87"/>
      <c r="E444" s="87"/>
      <c r="F444" s="87"/>
      <c r="G444" s="87"/>
      <c r="H444" s="87"/>
    </row>
    <row r="445" spans="4:8" ht="12.75">
      <c r="D445" s="87"/>
      <c r="E445" s="87"/>
      <c r="F445" s="87"/>
      <c r="G445" s="87"/>
      <c r="H445" s="87"/>
    </row>
    <row r="446" spans="4:8" ht="12.75">
      <c r="D446" s="87"/>
      <c r="E446" s="87"/>
      <c r="F446" s="87"/>
      <c r="G446" s="87"/>
      <c r="H446" s="87"/>
    </row>
    <row r="447" spans="4:8" ht="12.75">
      <c r="D447" s="87"/>
      <c r="E447" s="87"/>
      <c r="F447" s="87"/>
      <c r="G447" s="87"/>
      <c r="H447" s="87"/>
    </row>
    <row r="448" spans="4:8" ht="12.75">
      <c r="D448" s="87"/>
      <c r="E448" s="87"/>
      <c r="F448" s="87"/>
      <c r="G448" s="87"/>
      <c r="H448" s="87"/>
    </row>
    <row r="449" spans="4:8" ht="12.75">
      <c r="D449" s="87"/>
      <c r="E449" s="87"/>
      <c r="F449" s="87"/>
      <c r="G449" s="87"/>
      <c r="H449" s="87"/>
    </row>
    <row r="450" spans="4:8" ht="12.75">
      <c r="D450" s="87"/>
      <c r="E450" s="87"/>
      <c r="F450" s="87"/>
      <c r="G450" s="87"/>
      <c r="H450" s="87"/>
    </row>
    <row r="451" spans="4:8" ht="12.75">
      <c r="D451" s="87"/>
      <c r="E451" s="87"/>
      <c r="F451" s="87"/>
      <c r="G451" s="87"/>
      <c r="H451" s="87"/>
    </row>
    <row r="452" spans="4:8" ht="12.75">
      <c r="D452" s="87"/>
      <c r="E452" s="87"/>
      <c r="F452" s="87"/>
      <c r="G452" s="87"/>
      <c r="H452" s="87"/>
    </row>
    <row r="453" spans="4:8" ht="12.75">
      <c r="D453" s="87"/>
      <c r="E453" s="87"/>
      <c r="F453" s="87"/>
      <c r="G453" s="87"/>
      <c r="H453" s="87"/>
    </row>
    <row r="454" spans="4:8" ht="12.75">
      <c r="D454" s="87"/>
      <c r="E454" s="87"/>
      <c r="F454" s="87"/>
      <c r="G454" s="87"/>
      <c r="H454" s="87"/>
    </row>
    <row r="455" spans="4:8" ht="12.75">
      <c r="D455" s="87"/>
      <c r="E455" s="87"/>
      <c r="F455" s="87"/>
      <c r="G455" s="87"/>
      <c r="H455" s="87"/>
    </row>
    <row r="456" spans="4:8" ht="12.75">
      <c r="D456" s="87"/>
      <c r="E456" s="87"/>
      <c r="F456" s="87"/>
      <c r="G456" s="87"/>
      <c r="H456" s="87"/>
    </row>
    <row r="457" spans="4:8" ht="12.75">
      <c r="D457" s="87"/>
      <c r="E457" s="87"/>
      <c r="F457" s="87"/>
      <c r="G457" s="87"/>
      <c r="H457" s="87"/>
    </row>
    <row r="458" spans="4:8" ht="12.75">
      <c r="D458" s="87"/>
      <c r="E458" s="87"/>
      <c r="F458" s="87"/>
      <c r="G458" s="87"/>
      <c r="H458" s="87"/>
    </row>
    <row r="459" spans="4:8" ht="12.75">
      <c r="D459" s="87"/>
      <c r="E459" s="87"/>
      <c r="F459" s="87"/>
      <c r="G459" s="87"/>
      <c r="H459" s="87"/>
    </row>
    <row r="460" spans="4:8" ht="12.75">
      <c r="D460" s="87"/>
      <c r="E460" s="87"/>
      <c r="F460" s="87"/>
      <c r="G460" s="87"/>
      <c r="H460" s="87"/>
    </row>
    <row r="461" spans="4:8" ht="12.75">
      <c r="D461" s="87"/>
      <c r="E461" s="87"/>
      <c r="F461" s="87"/>
      <c r="G461" s="87"/>
      <c r="H461" s="87"/>
    </row>
    <row r="462" spans="4:8" ht="12.75">
      <c r="D462" s="87"/>
      <c r="E462" s="87"/>
      <c r="F462" s="87"/>
      <c r="G462" s="87"/>
      <c r="H462" s="87"/>
    </row>
    <row r="463" spans="4:8" ht="12.75">
      <c r="D463" s="87"/>
      <c r="E463" s="87"/>
      <c r="F463" s="87"/>
      <c r="G463" s="87"/>
      <c r="H463" s="87"/>
    </row>
    <row r="464" spans="4:8" ht="12.75">
      <c r="D464" s="87"/>
      <c r="E464" s="87"/>
      <c r="F464" s="87"/>
      <c r="G464" s="87"/>
      <c r="H464" s="87"/>
    </row>
    <row r="465" spans="4:8" ht="12.75">
      <c r="D465" s="87"/>
      <c r="E465" s="87"/>
      <c r="F465" s="87"/>
      <c r="G465" s="87"/>
      <c r="H465" s="87"/>
    </row>
    <row r="466" spans="4:8" ht="12.75">
      <c r="D466" s="87"/>
      <c r="E466" s="87"/>
      <c r="F466" s="87"/>
      <c r="G466" s="87"/>
      <c r="H466" s="87"/>
    </row>
    <row r="467" spans="4:8" ht="12.75">
      <c r="D467" s="87"/>
      <c r="E467" s="87"/>
      <c r="F467" s="87"/>
      <c r="G467" s="87"/>
      <c r="H467" s="87"/>
    </row>
    <row r="468" spans="4:8" ht="12.75">
      <c r="D468" s="87"/>
      <c r="E468" s="87"/>
      <c r="F468" s="87"/>
      <c r="G468" s="87"/>
      <c r="H468" s="87"/>
    </row>
    <row r="469" spans="4:8" ht="12.75">
      <c r="D469" s="87"/>
      <c r="E469" s="87"/>
      <c r="F469" s="87"/>
      <c r="G469" s="87"/>
      <c r="H469" s="87"/>
    </row>
    <row r="470" spans="4:8" ht="12.75">
      <c r="D470" s="87"/>
      <c r="E470" s="87"/>
      <c r="F470" s="87"/>
      <c r="G470" s="87"/>
      <c r="H470" s="87"/>
    </row>
    <row r="471" spans="4:8" ht="12.75">
      <c r="D471" s="87"/>
      <c r="E471" s="87"/>
      <c r="F471" s="87"/>
      <c r="G471" s="87"/>
      <c r="H471" s="87"/>
    </row>
    <row r="472" spans="4:8" ht="12.75">
      <c r="D472" s="87"/>
      <c r="E472" s="87"/>
      <c r="F472" s="87"/>
      <c r="G472" s="87"/>
      <c r="H472" s="87"/>
    </row>
    <row r="473" spans="4:8" ht="12.75">
      <c r="D473" s="87"/>
      <c r="E473" s="87"/>
      <c r="F473" s="87"/>
      <c r="G473" s="87"/>
      <c r="H473" s="87"/>
    </row>
    <row r="474" spans="4:8" ht="12.75">
      <c r="D474" s="87"/>
      <c r="E474" s="87"/>
      <c r="F474" s="87"/>
      <c r="G474" s="87"/>
      <c r="H474" s="87"/>
    </row>
    <row r="475" spans="4:8" ht="12.75">
      <c r="D475" s="87"/>
      <c r="E475" s="87"/>
      <c r="F475" s="87"/>
      <c r="G475" s="87"/>
      <c r="H475" s="87"/>
    </row>
    <row r="476" spans="4:8" ht="12.75">
      <c r="D476" s="87"/>
      <c r="E476" s="87"/>
      <c r="F476" s="87"/>
      <c r="G476" s="87"/>
      <c r="H476" s="87"/>
    </row>
    <row r="477" spans="4:8" ht="12.75">
      <c r="D477" s="87"/>
      <c r="E477" s="87"/>
      <c r="F477" s="87"/>
      <c r="G477" s="87"/>
      <c r="H477" s="87"/>
    </row>
    <row r="478" spans="4:8" ht="12.75">
      <c r="D478" s="87"/>
      <c r="E478" s="87"/>
      <c r="F478" s="87"/>
      <c r="G478" s="87"/>
      <c r="H478" s="87"/>
    </row>
    <row r="479" spans="4:8" ht="12.75">
      <c r="D479" s="87"/>
      <c r="E479" s="87"/>
      <c r="F479" s="87"/>
      <c r="G479" s="87"/>
      <c r="H479" s="87"/>
    </row>
    <row r="480" spans="4:8" ht="12.75">
      <c r="D480" s="87"/>
      <c r="E480" s="87"/>
      <c r="F480" s="87"/>
      <c r="G480" s="87"/>
      <c r="H480" s="87"/>
    </row>
    <row r="481" spans="4:8" ht="12.75">
      <c r="D481" s="87"/>
      <c r="E481" s="87"/>
      <c r="F481" s="87"/>
      <c r="G481" s="87"/>
      <c r="H481" s="87"/>
    </row>
    <row r="482" spans="4:8" ht="12.75">
      <c r="D482" s="87"/>
      <c r="E482" s="87"/>
      <c r="F482" s="87"/>
      <c r="G482" s="87"/>
      <c r="H482" s="87"/>
    </row>
    <row r="483" spans="4:8" ht="12.75">
      <c r="D483" s="87"/>
      <c r="E483" s="87"/>
      <c r="F483" s="87"/>
      <c r="G483" s="87"/>
      <c r="H483" s="87"/>
    </row>
    <row r="484" spans="4:8" ht="12.75">
      <c r="D484" s="87"/>
      <c r="E484" s="87"/>
      <c r="F484" s="87"/>
      <c r="G484" s="87"/>
      <c r="H484" s="87"/>
    </row>
    <row r="485" spans="4:8" ht="12.75">
      <c r="D485" s="87"/>
      <c r="E485" s="87"/>
      <c r="F485" s="87"/>
      <c r="G485" s="87"/>
      <c r="H485" s="87"/>
    </row>
    <row r="486" spans="4:8" ht="12.75">
      <c r="D486" s="87"/>
      <c r="E486" s="87"/>
      <c r="F486" s="87"/>
      <c r="G486" s="87"/>
      <c r="H486" s="87"/>
    </row>
    <row r="487" spans="4:8" ht="12.75">
      <c r="D487" s="87"/>
      <c r="E487" s="87"/>
      <c r="F487" s="87"/>
      <c r="G487" s="87"/>
      <c r="H487" s="87"/>
    </row>
    <row r="488" spans="4:8" ht="12.75">
      <c r="D488" s="87"/>
      <c r="E488" s="87"/>
      <c r="F488" s="87"/>
      <c r="G488" s="87"/>
      <c r="H488" s="87"/>
    </row>
  </sheetData>
  <printOptions/>
  <pageMargins left="0.75" right="0.3937007874015748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421875" style="142" customWidth="1"/>
    <col min="2" max="3" width="10.7109375" style="142" customWidth="1"/>
    <col min="4" max="4" width="2.7109375" style="142" customWidth="1"/>
    <col min="5" max="16384" width="10.7109375" style="142" customWidth="1"/>
  </cols>
  <sheetData>
    <row r="1" ht="15">
      <c r="A1" s="183" t="s">
        <v>126</v>
      </c>
    </row>
    <row r="2" ht="15">
      <c r="A2" s="183"/>
    </row>
    <row r="3" ht="15">
      <c r="A3" s="183"/>
    </row>
    <row r="4" spans="1:7" s="114" customFormat="1" ht="12">
      <c r="A4" s="184"/>
      <c r="B4" s="89" t="s">
        <v>45</v>
      </c>
      <c r="C4" s="89"/>
      <c r="D4" s="184"/>
      <c r="E4" s="90" t="s">
        <v>44</v>
      </c>
      <c r="F4" s="90"/>
      <c r="G4" s="90"/>
    </row>
    <row r="5" spans="1:7" s="114" customFormat="1" ht="12">
      <c r="A5" s="146"/>
      <c r="B5" s="14" t="s">
        <v>47</v>
      </c>
      <c r="C5" s="14"/>
      <c r="D5" s="146"/>
      <c r="E5" s="14" t="s">
        <v>154</v>
      </c>
      <c r="F5" s="14"/>
      <c r="G5" s="14"/>
    </row>
    <row r="6" spans="1:7" s="114" customFormat="1" ht="12">
      <c r="A6" s="146"/>
      <c r="B6" s="19"/>
      <c r="C6" s="19"/>
      <c r="D6" s="146"/>
      <c r="E6" s="103"/>
      <c r="F6" s="103"/>
      <c r="G6" s="71" t="s">
        <v>162</v>
      </c>
    </row>
    <row r="7" spans="1:7" s="114" customFormat="1" ht="12">
      <c r="A7" s="143"/>
      <c r="B7" s="185">
        <v>2000</v>
      </c>
      <c r="C7" s="185">
        <v>2001</v>
      </c>
      <c r="D7" s="143"/>
      <c r="E7" s="53">
        <v>2000</v>
      </c>
      <c r="F7" s="53">
        <v>2001</v>
      </c>
      <c r="G7" s="17" t="s">
        <v>125</v>
      </c>
    </row>
    <row r="8" spans="2:6" ht="12.75">
      <c r="B8" s="114"/>
      <c r="C8" s="114"/>
      <c r="E8" s="114"/>
      <c r="F8" s="114"/>
    </row>
    <row r="9" spans="1:8" ht="12.75">
      <c r="A9" s="186" t="s">
        <v>6</v>
      </c>
      <c r="B9" s="152">
        <v>918</v>
      </c>
      <c r="C9" s="152">
        <v>953</v>
      </c>
      <c r="E9" s="149">
        <v>375.84291947639827</v>
      </c>
      <c r="F9" s="149">
        <v>403.81</v>
      </c>
      <c r="G9" s="187">
        <v>4.616516071350593</v>
      </c>
      <c r="H9" s="188"/>
    </row>
    <row r="10" spans="1:8" ht="12.75">
      <c r="A10" s="4" t="s">
        <v>127</v>
      </c>
      <c r="B10" s="223" t="s">
        <v>7</v>
      </c>
      <c r="C10" s="152">
        <v>106</v>
      </c>
      <c r="E10" s="161">
        <v>298.54</v>
      </c>
      <c r="F10" s="161">
        <v>399</v>
      </c>
      <c r="G10" s="187">
        <v>30.136740119669707</v>
      </c>
      <c r="H10" s="188"/>
    </row>
    <row r="11" spans="1:8" ht="12.75">
      <c r="A11" s="4" t="s">
        <v>77</v>
      </c>
      <c r="B11" s="223" t="s">
        <v>7</v>
      </c>
      <c r="C11" s="152">
        <v>111</v>
      </c>
      <c r="E11" s="161">
        <v>667.03</v>
      </c>
      <c r="F11" s="161">
        <v>836.57</v>
      </c>
      <c r="G11" s="187">
        <v>22.11991008230605</v>
      </c>
      <c r="H11" s="188"/>
    </row>
    <row r="12" spans="1:8" ht="12.75">
      <c r="A12" s="4" t="s">
        <v>78</v>
      </c>
      <c r="B12" s="223" t="s">
        <v>7</v>
      </c>
      <c r="C12" s="152">
        <v>327</v>
      </c>
      <c r="E12" s="161">
        <v>368.19</v>
      </c>
      <c r="F12" s="161">
        <v>395.62</v>
      </c>
      <c r="G12" s="187">
        <v>4.625080722658306</v>
      </c>
      <c r="H12" s="188"/>
    </row>
    <row r="13" spans="1:8" ht="12.75">
      <c r="A13" s="4" t="s">
        <v>128</v>
      </c>
      <c r="B13" s="223" t="s">
        <v>7</v>
      </c>
      <c r="C13" s="152">
        <v>257</v>
      </c>
      <c r="E13" s="161">
        <v>487.04</v>
      </c>
      <c r="F13" s="161">
        <v>629.44</v>
      </c>
      <c r="G13" s="187">
        <v>25.840160604544593</v>
      </c>
      <c r="H13" s="188"/>
    </row>
    <row r="14" spans="1:8" ht="12.75">
      <c r="A14" s="5" t="s">
        <v>129</v>
      </c>
      <c r="B14" s="223" t="s">
        <v>7</v>
      </c>
      <c r="C14" s="152">
        <v>589</v>
      </c>
      <c r="E14" s="161">
        <v>261.75</v>
      </c>
      <c r="F14" s="161">
        <v>271.05</v>
      </c>
      <c r="G14" s="187">
        <v>0.8305828588009178</v>
      </c>
      <c r="H14" s="188"/>
    </row>
    <row r="15" spans="1:8" ht="12.75">
      <c r="A15" s="4" t="s">
        <v>130</v>
      </c>
      <c r="B15" s="223" t="s">
        <v>7</v>
      </c>
      <c r="C15" s="152">
        <v>152</v>
      </c>
      <c r="E15" s="161">
        <v>504.35</v>
      </c>
      <c r="F15" s="161">
        <v>433.83</v>
      </c>
      <c r="G15" s="187">
        <v>-16.243771688742218</v>
      </c>
      <c r="H15" s="188"/>
    </row>
    <row r="16" spans="1:8" ht="12.75">
      <c r="A16" s="186" t="s">
        <v>12</v>
      </c>
      <c r="B16" s="152">
        <v>330</v>
      </c>
      <c r="C16" s="152">
        <v>816</v>
      </c>
      <c r="E16" s="149">
        <v>311.5466445494212</v>
      </c>
      <c r="F16" s="149">
        <v>414.14</v>
      </c>
      <c r="G16" s="187">
        <v>29.43557502612068</v>
      </c>
      <c r="H16" s="188"/>
    </row>
    <row r="17" spans="1:8" ht="12.75">
      <c r="A17" s="4" t="s">
        <v>131</v>
      </c>
      <c r="B17" s="223" t="s">
        <v>7</v>
      </c>
      <c r="C17" s="152">
        <v>106</v>
      </c>
      <c r="E17" s="161">
        <v>485.27</v>
      </c>
      <c r="F17" s="161">
        <v>348.91</v>
      </c>
      <c r="G17" s="187">
        <v>-29.990088333362188</v>
      </c>
      <c r="H17" s="188"/>
    </row>
    <row r="18" spans="1:8" ht="12.75">
      <c r="A18" s="186" t="s">
        <v>14</v>
      </c>
      <c r="B18" s="152">
        <v>1563</v>
      </c>
      <c r="C18" s="152">
        <v>1611</v>
      </c>
      <c r="E18" s="149">
        <v>390.8201411176421</v>
      </c>
      <c r="F18" s="149">
        <v>468.37</v>
      </c>
      <c r="G18" s="187">
        <v>16.69216275962609</v>
      </c>
      <c r="H18" s="188"/>
    </row>
    <row r="19" spans="1:8" ht="12.75">
      <c r="A19" s="4" t="s">
        <v>132</v>
      </c>
      <c r="B19" s="223" t="s">
        <v>7</v>
      </c>
      <c r="C19" s="152">
        <v>132</v>
      </c>
      <c r="E19" s="161">
        <v>265.97</v>
      </c>
      <c r="F19" s="161">
        <v>277.54</v>
      </c>
      <c r="G19" s="187">
        <v>1.60673288664788</v>
      </c>
      <c r="H19" s="188"/>
    </row>
    <row r="20" spans="1:8" ht="12.75">
      <c r="A20" s="186" t="s">
        <v>16</v>
      </c>
      <c r="B20" s="152">
        <v>482</v>
      </c>
      <c r="C20" s="152">
        <v>638</v>
      </c>
      <c r="E20" s="149">
        <v>271.86181529696006</v>
      </c>
      <c r="F20" s="149">
        <v>283.46</v>
      </c>
      <c r="G20" s="187">
        <v>1.5250300514571895</v>
      </c>
      <c r="H20" s="188"/>
    </row>
    <row r="21" spans="1:8" ht="12.75">
      <c r="A21" s="186" t="s">
        <v>17</v>
      </c>
      <c r="B21" s="152">
        <v>762</v>
      </c>
      <c r="C21" s="152">
        <v>813</v>
      </c>
      <c r="E21" s="149">
        <v>242.4002019400671</v>
      </c>
      <c r="F21" s="149">
        <v>265.29</v>
      </c>
      <c r="G21" s="187">
        <v>6.565704120261434</v>
      </c>
      <c r="H21" s="188"/>
    </row>
    <row r="22" spans="1:8" ht="12.75">
      <c r="A22" s="186" t="s">
        <v>19</v>
      </c>
      <c r="B22" s="152">
        <v>565</v>
      </c>
      <c r="C22" s="152">
        <v>597</v>
      </c>
      <c r="E22" s="149">
        <v>373.39079009051244</v>
      </c>
      <c r="F22" s="149">
        <v>415.39</v>
      </c>
      <c r="G22" s="187">
        <v>8.323327429197752</v>
      </c>
      <c r="H22" s="188"/>
    </row>
    <row r="23" spans="1:8" ht="12.75">
      <c r="A23" s="5" t="s">
        <v>133</v>
      </c>
      <c r="B23" s="223" t="s">
        <v>7</v>
      </c>
      <c r="C23" s="152">
        <v>242</v>
      </c>
      <c r="E23" s="189">
        <v>224.51</v>
      </c>
      <c r="F23" s="189">
        <v>194.23</v>
      </c>
      <c r="G23" s="187">
        <v>-15.761586945357612</v>
      </c>
      <c r="H23" s="188"/>
    </row>
    <row r="24" spans="1:8" ht="12.75">
      <c r="A24" s="4" t="s">
        <v>82</v>
      </c>
      <c r="B24" s="223" t="s">
        <v>7</v>
      </c>
      <c r="C24" s="152">
        <v>154</v>
      </c>
      <c r="E24" s="161">
        <v>340.69</v>
      </c>
      <c r="F24" s="161">
        <v>336.83</v>
      </c>
      <c r="G24" s="187">
        <v>-3.732224736768381</v>
      </c>
      <c r="H24" s="188"/>
    </row>
    <row r="25" spans="1:8" ht="12.75">
      <c r="A25" s="5" t="s">
        <v>134</v>
      </c>
      <c r="B25" s="223" t="s">
        <v>7</v>
      </c>
      <c r="C25" s="152">
        <v>403</v>
      </c>
      <c r="E25" s="161">
        <v>225.34</v>
      </c>
      <c r="F25" s="161">
        <v>240.89</v>
      </c>
      <c r="G25" s="187">
        <v>4.090246749496966</v>
      </c>
      <c r="H25" s="188"/>
    </row>
    <row r="26" spans="1:8" ht="12.75">
      <c r="A26" s="4" t="s">
        <v>83</v>
      </c>
      <c r="B26" s="223" t="s">
        <v>7</v>
      </c>
      <c r="C26" s="152">
        <v>192</v>
      </c>
      <c r="E26" s="161">
        <v>385.46</v>
      </c>
      <c r="F26" s="161">
        <v>404.49</v>
      </c>
      <c r="G26" s="187">
        <v>2.178148431613818</v>
      </c>
      <c r="H26" s="188"/>
    </row>
    <row r="27" spans="1:8" ht="12.75">
      <c r="A27" s="186" t="s">
        <v>22</v>
      </c>
      <c r="B27" s="152">
        <v>717</v>
      </c>
      <c r="C27" s="152">
        <v>905</v>
      </c>
      <c r="E27" s="149">
        <v>440.1031336771123</v>
      </c>
      <c r="F27" s="149">
        <v>478.65</v>
      </c>
      <c r="G27" s="187">
        <v>5.899316911176509</v>
      </c>
      <c r="H27" s="188"/>
    </row>
    <row r="28" spans="1:8" ht="12.75">
      <c r="A28" s="4" t="s">
        <v>135</v>
      </c>
      <c r="B28" s="223" t="s">
        <v>7</v>
      </c>
      <c r="C28" s="152">
        <v>113</v>
      </c>
      <c r="E28" s="161">
        <v>349.02</v>
      </c>
      <c r="F28" s="161">
        <v>330.02</v>
      </c>
      <c r="G28" s="187">
        <v>-7.9297118871217345</v>
      </c>
      <c r="H28" s="188"/>
    </row>
    <row r="29" spans="1:8" ht="12.75">
      <c r="A29" s="190" t="s">
        <v>85</v>
      </c>
      <c r="B29" s="223" t="s">
        <v>7</v>
      </c>
      <c r="C29" s="152">
        <v>119</v>
      </c>
      <c r="E29" s="161">
        <v>379.62</v>
      </c>
      <c r="F29" s="161">
        <v>353.97</v>
      </c>
      <c r="G29" s="187">
        <v>-9.20813705623831</v>
      </c>
      <c r="H29" s="188"/>
    </row>
    <row r="30" spans="1:8" ht="12.75">
      <c r="A30" s="190" t="s">
        <v>136</v>
      </c>
      <c r="B30" s="223" t="s">
        <v>7</v>
      </c>
      <c r="C30" s="152">
        <v>302</v>
      </c>
      <c r="E30" s="161">
        <v>732.52</v>
      </c>
      <c r="F30" s="161">
        <v>878.58</v>
      </c>
      <c r="G30" s="187">
        <v>16.786160974179882</v>
      </c>
      <c r="H30" s="188"/>
    </row>
    <row r="31" spans="1:8" ht="12.75">
      <c r="A31" s="190" t="s">
        <v>137</v>
      </c>
      <c r="B31" s="223" t="s">
        <v>7</v>
      </c>
      <c r="C31" s="152">
        <v>104</v>
      </c>
      <c r="E31" s="161">
        <v>262.99</v>
      </c>
      <c r="F31" s="161">
        <v>279.59</v>
      </c>
      <c r="G31" s="187">
        <v>3.517066283615127</v>
      </c>
      <c r="H31" s="188"/>
    </row>
    <row r="32" spans="1:8" ht="12.75">
      <c r="A32" s="190" t="s">
        <v>87</v>
      </c>
      <c r="B32" s="223" t="s">
        <v>7</v>
      </c>
      <c r="C32" s="152">
        <v>160</v>
      </c>
      <c r="E32" s="161">
        <v>459.83</v>
      </c>
      <c r="F32" s="161">
        <v>285.4</v>
      </c>
      <c r="G32" s="187">
        <v>-39.56532049723892</v>
      </c>
      <c r="H32" s="188"/>
    </row>
    <row r="33" spans="1:8" ht="12.75">
      <c r="A33" s="186" t="s">
        <v>58</v>
      </c>
      <c r="B33" s="152">
        <v>405</v>
      </c>
      <c r="C33" s="152">
        <v>400</v>
      </c>
      <c r="E33" s="149">
        <v>315.5493851646172</v>
      </c>
      <c r="F33" s="149">
        <v>362.53</v>
      </c>
      <c r="G33" s="187">
        <v>11.868076087681631</v>
      </c>
      <c r="H33" s="188"/>
    </row>
    <row r="34" spans="1:8" ht="12.75">
      <c r="A34" s="186" t="s">
        <v>25</v>
      </c>
      <c r="B34" s="152">
        <v>644</v>
      </c>
      <c r="C34" s="152">
        <v>768</v>
      </c>
      <c r="E34" s="149">
        <v>330.0277667592225</v>
      </c>
      <c r="F34" s="149">
        <v>338.83</v>
      </c>
      <c r="G34" s="187">
        <v>-0.03201656242977949</v>
      </c>
      <c r="H34" s="188"/>
    </row>
    <row r="35" spans="1:8" ht="12.75">
      <c r="A35" s="186" t="s">
        <v>26</v>
      </c>
      <c r="B35" s="152">
        <v>1064</v>
      </c>
      <c r="C35" s="152">
        <v>1060</v>
      </c>
      <c r="E35" s="149">
        <v>386.73926892887624</v>
      </c>
      <c r="F35" s="149">
        <v>428.63</v>
      </c>
      <c r="G35" s="187">
        <v>7.917990201647587</v>
      </c>
      <c r="H35" s="188"/>
    </row>
    <row r="36" spans="1:8" ht="12.75">
      <c r="A36" s="33" t="s">
        <v>138</v>
      </c>
      <c r="B36" s="223" t="s">
        <v>7</v>
      </c>
      <c r="C36" s="152">
        <v>233</v>
      </c>
      <c r="E36" s="189">
        <v>219.03</v>
      </c>
      <c r="F36" s="189">
        <v>226.99</v>
      </c>
      <c r="G36" s="187">
        <v>0.9096449464424134</v>
      </c>
      <c r="H36" s="188"/>
    </row>
    <row r="37" spans="1:8" ht="12.75">
      <c r="A37" s="5" t="s">
        <v>139</v>
      </c>
      <c r="B37" s="223" t="s">
        <v>7</v>
      </c>
      <c r="C37" s="152">
        <v>145</v>
      </c>
      <c r="E37" s="161">
        <v>334.78</v>
      </c>
      <c r="F37" s="161">
        <v>285.4</v>
      </c>
      <c r="G37" s="187">
        <v>-16.99122206895684</v>
      </c>
      <c r="H37" s="188"/>
    </row>
    <row r="38" spans="1:8" ht="12.75">
      <c r="A38" s="5" t="s">
        <v>140</v>
      </c>
      <c r="B38" s="223" t="s">
        <v>7</v>
      </c>
      <c r="C38" s="152">
        <v>137</v>
      </c>
      <c r="E38" s="161">
        <v>317.59</v>
      </c>
      <c r="F38" s="161">
        <v>406.94</v>
      </c>
      <c r="G38" s="187">
        <v>24.765099669053946</v>
      </c>
      <c r="H38" s="188"/>
    </row>
    <row r="39" spans="1:8" ht="12.75">
      <c r="A39" s="33" t="s">
        <v>141</v>
      </c>
      <c r="B39" s="223" t="s">
        <v>7</v>
      </c>
      <c r="C39" s="191">
        <v>302</v>
      </c>
      <c r="D39" s="192"/>
      <c r="E39" s="189">
        <v>470.23</v>
      </c>
      <c r="F39" s="189">
        <v>411.39</v>
      </c>
      <c r="G39" s="193">
        <v>-14.813072581005695</v>
      </c>
      <c r="H39" s="188"/>
    </row>
    <row r="40" spans="1:7" ht="12.75">
      <c r="A40" s="106"/>
      <c r="B40" s="143"/>
      <c r="C40" s="143"/>
      <c r="D40" s="106"/>
      <c r="E40" s="194"/>
      <c r="F40" s="195"/>
      <c r="G40" s="196"/>
    </row>
    <row r="41" spans="2:7" s="192" customFormat="1" ht="12.75">
      <c r="B41" s="146"/>
      <c r="C41" s="146"/>
      <c r="E41" s="197"/>
      <c r="F41" s="198"/>
      <c r="G41" s="193"/>
    </row>
    <row r="42" spans="1:7" s="146" customFormat="1" ht="12">
      <c r="A42" s="15" t="s">
        <v>142</v>
      </c>
      <c r="B42" s="50">
        <v>9377</v>
      </c>
      <c r="C42" s="154">
        <v>10548</v>
      </c>
      <c r="D42" s="41"/>
      <c r="E42" s="199">
        <v>412.5347084490282</v>
      </c>
      <c r="F42" s="199">
        <v>459.83</v>
      </c>
      <c r="G42" s="200">
        <v>8.534138828552171</v>
      </c>
    </row>
    <row r="43" spans="1:7" s="146" customFormat="1" ht="12">
      <c r="A43" s="15" t="s">
        <v>143</v>
      </c>
      <c r="B43" s="50">
        <v>5368</v>
      </c>
      <c r="C43" s="154">
        <v>7070</v>
      </c>
      <c r="D43" s="41"/>
      <c r="E43" s="199">
        <v>267.4503864507831</v>
      </c>
      <c r="F43" s="199">
        <v>291.12</v>
      </c>
      <c r="G43" s="200">
        <v>5.988408082885693</v>
      </c>
    </row>
    <row r="44" spans="1:7" s="146" customFormat="1" ht="12">
      <c r="A44" s="30" t="s">
        <v>144</v>
      </c>
      <c r="B44" s="32">
        <v>14745</v>
      </c>
      <c r="C44" s="154">
        <v>17618</v>
      </c>
      <c r="D44" s="41"/>
      <c r="E44" s="199">
        <v>359.71175459473756</v>
      </c>
      <c r="F44" s="199">
        <v>392.13</v>
      </c>
      <c r="G44" s="200">
        <v>6.146333144055545</v>
      </c>
    </row>
    <row r="45" spans="1:7" s="146" customFormat="1" ht="12">
      <c r="A45" s="143"/>
      <c r="B45" s="143"/>
      <c r="C45" s="143"/>
      <c r="D45" s="143"/>
      <c r="E45" s="194"/>
      <c r="F45" s="194"/>
      <c r="G45" s="196"/>
    </row>
    <row r="47" ht="12.75">
      <c r="A47" s="114" t="s">
        <v>122</v>
      </c>
    </row>
    <row r="48" ht="12.75">
      <c r="A48" s="5" t="s">
        <v>145</v>
      </c>
    </row>
    <row r="49" ht="12.75">
      <c r="A49" s="201" t="s">
        <v>72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42"/>
  <sheetViews>
    <sheetView showGridLines="0" workbookViewId="0" topLeftCell="A9">
      <selection activeCell="A1" sqref="A1"/>
    </sheetView>
  </sheetViews>
  <sheetFormatPr defaultColWidth="11.421875" defaultRowHeight="12.75"/>
  <cols>
    <col min="1" max="1" width="5.7109375" style="0" customWidth="1"/>
    <col min="2" max="2" width="10.421875" style="0" customWidth="1"/>
    <col min="3" max="3" width="4.57421875" style="0" hidden="1" customWidth="1"/>
    <col min="4" max="4" width="0.13671875" style="0" hidden="1" customWidth="1"/>
    <col min="5" max="5" width="3.00390625" style="0" hidden="1" customWidth="1"/>
    <col min="6" max="6" width="0.13671875" style="0" hidden="1" customWidth="1"/>
    <col min="7" max="7" width="0.13671875" style="0" customWidth="1"/>
    <col min="8" max="8" width="13.00390625" style="0" hidden="1" customWidth="1"/>
    <col min="10" max="10" width="11.7109375" style="0" hidden="1" customWidth="1"/>
    <col min="11" max="11" width="10.140625" style="0" hidden="1" customWidth="1"/>
    <col min="12" max="12" width="10.57421875" style="0" hidden="1" customWidth="1"/>
    <col min="14" max="14" width="9.00390625" style="0" hidden="1" customWidth="1"/>
    <col min="15" max="15" width="13.8515625" style="0" hidden="1" customWidth="1"/>
    <col min="16" max="16" width="14.57421875" style="0" hidden="1" customWidth="1"/>
    <col min="18" max="18" width="9.8515625" style="0" hidden="1" customWidth="1"/>
    <col min="19" max="19" width="9.421875" style="0" hidden="1" customWidth="1"/>
    <col min="20" max="20" width="9.28125" style="0" hidden="1" customWidth="1"/>
    <col min="21" max="21" width="12.00390625" style="0" customWidth="1"/>
    <col min="22" max="22" width="9.28125" style="0" hidden="1" customWidth="1"/>
    <col min="23" max="23" width="9.140625" style="0" hidden="1" customWidth="1"/>
    <col min="24" max="24" width="9.28125" style="0" hidden="1" customWidth="1"/>
    <col min="25" max="25" width="9.57421875" style="0" customWidth="1"/>
    <col min="26" max="26" width="12.00390625" style="0" hidden="1" customWidth="1"/>
    <col min="27" max="28" width="10.7109375" style="0" hidden="1" customWidth="1"/>
    <col min="29" max="29" width="10.421875" style="0" customWidth="1"/>
    <col min="30" max="32" width="9.140625" style="0" hidden="1" customWidth="1"/>
    <col min="33" max="33" width="10.140625" style="0" customWidth="1"/>
    <col min="34" max="34" width="1.28515625" style="0" customWidth="1"/>
    <col min="35" max="36" width="10.7109375" style="0" customWidth="1"/>
    <col min="37" max="37" width="10.57421875" style="0" customWidth="1"/>
    <col min="38" max="38" width="10.7109375" style="0" hidden="1" customWidth="1"/>
    <col min="39" max="39" width="10.57421875" style="0" customWidth="1"/>
    <col min="40" max="40" width="10.7109375" style="0" hidden="1" customWidth="1"/>
    <col min="41" max="41" width="10.7109375" style="0" customWidth="1"/>
    <col min="42" max="42" width="10.7109375" style="0" hidden="1" customWidth="1"/>
    <col min="43" max="43" width="10.7109375" style="0" customWidth="1"/>
    <col min="44" max="44" width="10.7109375" style="0" hidden="1" customWidth="1"/>
    <col min="45" max="45" width="10.7109375" style="0" customWidth="1"/>
    <col min="46" max="46" width="11.28125" style="0" hidden="1" customWidth="1"/>
    <col min="47" max="47" width="10.57421875" style="0" customWidth="1"/>
    <col min="48" max="48" width="14.28125" style="0" hidden="1" customWidth="1"/>
    <col min="49" max="49" width="9.28125" style="0" customWidth="1"/>
    <col min="50" max="50" width="0.9921875" style="0" customWidth="1"/>
    <col min="51" max="16384" width="10.7109375" style="0" customWidth="1"/>
  </cols>
  <sheetData>
    <row r="1" spans="1:47" ht="15">
      <c r="A1" s="7" t="s">
        <v>157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S1" s="5"/>
      <c r="T1" s="5"/>
      <c r="U1" s="5"/>
      <c r="V1" s="5"/>
      <c r="AA1" s="6"/>
      <c r="AB1" s="6"/>
      <c r="AC1" s="6"/>
      <c r="AD1" s="6"/>
      <c r="AE1" s="6"/>
      <c r="AF1" s="6"/>
      <c r="AG1" s="6"/>
      <c r="AH1" s="6"/>
      <c r="AI1" s="7" t="s">
        <v>160</v>
      </c>
      <c r="AJ1" s="5"/>
      <c r="AK1" s="5"/>
      <c r="AN1" s="5"/>
      <c r="AO1" s="5"/>
      <c r="AP1" s="5"/>
      <c r="AQ1" s="5"/>
      <c r="AR1" s="5"/>
      <c r="AS1" s="5"/>
      <c r="AT1" s="5"/>
      <c r="AU1" s="5"/>
    </row>
    <row r="2" spans="1:47" ht="1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S2" s="5"/>
      <c r="T2" s="5"/>
      <c r="U2" s="5"/>
      <c r="V2" s="5"/>
      <c r="AA2" s="5"/>
      <c r="AB2" s="5"/>
      <c r="AC2" s="5"/>
      <c r="AD2" s="5"/>
      <c r="AE2" s="5"/>
      <c r="AF2" s="5"/>
      <c r="AG2" s="5"/>
      <c r="AH2" s="5"/>
      <c r="AI2" s="16"/>
      <c r="AJ2" s="16"/>
      <c r="AK2" s="16"/>
      <c r="AL2" s="16"/>
      <c r="AM2" s="33"/>
      <c r="AN2" s="5"/>
      <c r="AO2" s="5"/>
      <c r="AP2" s="5"/>
      <c r="AQ2" s="5"/>
      <c r="AR2" s="5"/>
      <c r="AS2" s="5"/>
      <c r="AT2" s="5"/>
      <c r="AU2" s="5"/>
    </row>
    <row r="3" spans="1:50" ht="15">
      <c r="A3" s="46"/>
      <c r="B3" s="39"/>
      <c r="C3" s="39"/>
      <c r="D3" s="39"/>
      <c r="E3" s="39"/>
      <c r="F3" s="39"/>
      <c r="G3" s="37"/>
      <c r="H3" s="37"/>
      <c r="I3" s="37"/>
      <c r="J3" s="37"/>
      <c r="K3" s="37"/>
      <c r="L3" s="37"/>
      <c r="M3" s="37"/>
      <c r="N3" s="37"/>
      <c r="O3" s="36"/>
      <c r="P3" s="36"/>
      <c r="Q3" s="36"/>
      <c r="R3" s="36"/>
      <c r="S3" s="39"/>
      <c r="T3" s="39"/>
      <c r="U3" s="39"/>
      <c r="V3" s="39"/>
      <c r="W3" s="36"/>
      <c r="X3" s="36"/>
      <c r="Y3" s="36"/>
      <c r="Z3" s="36"/>
      <c r="AA3" s="231"/>
      <c r="AB3" s="231"/>
      <c r="AC3" s="231"/>
      <c r="AD3" s="184"/>
      <c r="AE3" s="39"/>
      <c r="AF3" s="39"/>
      <c r="AG3" s="39"/>
      <c r="AH3" s="39"/>
      <c r="AI3" s="21"/>
      <c r="AJ3" s="221"/>
      <c r="AK3" s="230" t="s">
        <v>166</v>
      </c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36"/>
    </row>
    <row r="4" spans="1:50" ht="15" customHeight="1">
      <c r="A4" s="16"/>
      <c r="B4" s="16"/>
      <c r="C4" s="236">
        <v>1994</v>
      </c>
      <c r="D4" s="236"/>
      <c r="E4" s="236"/>
      <c r="F4" s="236"/>
      <c r="G4" s="228">
        <v>1995</v>
      </c>
      <c r="H4" s="228"/>
      <c r="I4" s="228"/>
      <c r="J4" s="228"/>
      <c r="K4" s="228">
        <v>1996</v>
      </c>
      <c r="L4" s="228"/>
      <c r="M4" s="228"/>
      <c r="N4" s="228"/>
      <c r="O4" s="228">
        <v>1997</v>
      </c>
      <c r="P4" s="228"/>
      <c r="Q4" s="228"/>
      <c r="R4" s="228"/>
      <c r="S4" s="228">
        <v>1998</v>
      </c>
      <c r="T4" s="228"/>
      <c r="U4" s="228"/>
      <c r="V4" s="228"/>
      <c r="W4" s="228">
        <v>1999</v>
      </c>
      <c r="X4" s="228"/>
      <c r="Y4" s="228"/>
      <c r="Z4" s="228"/>
      <c r="AA4" s="228">
        <v>2000</v>
      </c>
      <c r="AB4" s="228"/>
      <c r="AC4" s="228"/>
      <c r="AD4" s="234"/>
      <c r="AE4" s="228" t="s">
        <v>146</v>
      </c>
      <c r="AF4" s="228"/>
      <c r="AG4" s="228"/>
      <c r="AH4" s="22"/>
      <c r="AI4" s="22"/>
      <c r="AJ4" s="22"/>
      <c r="AK4" s="222" t="s">
        <v>153</v>
      </c>
      <c r="AL4" s="233" t="s">
        <v>59</v>
      </c>
      <c r="AM4" s="233"/>
      <c r="AN4" s="233" t="s">
        <v>60</v>
      </c>
      <c r="AO4" s="233"/>
      <c r="AP4" s="233" t="s">
        <v>61</v>
      </c>
      <c r="AQ4" s="233"/>
      <c r="AR4" s="233" t="s">
        <v>62</v>
      </c>
      <c r="AS4" s="233"/>
      <c r="AT4" s="233" t="s">
        <v>74</v>
      </c>
      <c r="AU4" s="233"/>
      <c r="AV4" s="233" t="s">
        <v>117</v>
      </c>
      <c r="AW4" s="237"/>
      <c r="AX4" s="29"/>
    </row>
    <row r="5" spans="1:47" ht="12.75">
      <c r="A5" s="33"/>
      <c r="B5" s="33"/>
      <c r="C5" s="33"/>
      <c r="D5" s="33"/>
      <c r="E5" s="33"/>
      <c r="F5" s="3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5" ht="12.75">
      <c r="A6" s="30" t="s">
        <v>33</v>
      </c>
      <c r="B6" s="30"/>
      <c r="C6" s="30"/>
      <c r="D6" s="30"/>
      <c r="E6" s="30"/>
      <c r="F6" s="3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0" t="s">
        <v>33</v>
      </c>
      <c r="AJ6" s="30"/>
      <c r="AK6" s="30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15"/>
      <c r="B7" s="15"/>
      <c r="C7" s="15"/>
      <c r="D7" s="15"/>
      <c r="E7" s="15"/>
      <c r="F7" s="1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5"/>
      <c r="AJ7" s="15"/>
      <c r="AK7" s="15"/>
      <c r="AL7" s="5"/>
      <c r="AM7" s="5"/>
      <c r="AN7" s="5"/>
      <c r="AO7" s="5"/>
      <c r="AP7" s="5"/>
      <c r="AQ7" s="5"/>
      <c r="AR7" s="5"/>
      <c r="AS7" s="5"/>
    </row>
    <row r="8" spans="1:49" ht="12.75">
      <c r="A8" s="15"/>
      <c r="B8" s="5" t="s">
        <v>8</v>
      </c>
      <c r="C8" s="5"/>
      <c r="D8" s="5"/>
      <c r="E8" s="5"/>
      <c r="F8" s="4">
        <v>68831</v>
      </c>
      <c r="H8" s="4"/>
      <c r="I8" s="4">
        <v>67960</v>
      </c>
      <c r="J8" s="4"/>
      <c r="L8" s="43"/>
      <c r="M8" s="43">
        <v>67965</v>
      </c>
      <c r="N8" s="43"/>
      <c r="P8" s="43"/>
      <c r="Q8" s="43">
        <v>83917</v>
      </c>
      <c r="R8" s="43"/>
      <c r="T8" s="43"/>
      <c r="U8" s="43">
        <v>88605</v>
      </c>
      <c r="V8" s="43"/>
      <c r="Y8" s="4">
        <v>91919</v>
      </c>
      <c r="AB8" s="4"/>
      <c r="AC8" s="4">
        <v>92676</v>
      </c>
      <c r="AD8" s="4"/>
      <c r="AF8" s="4"/>
      <c r="AG8" s="4">
        <v>85671</v>
      </c>
      <c r="AH8" s="4"/>
      <c r="AI8" s="15"/>
      <c r="AJ8" s="5" t="s">
        <v>8</v>
      </c>
      <c r="AK8" s="13">
        <f aca="true" t="shared" si="0" ref="AK8:AK13">(I8-F8)/F8</f>
        <v>-0.012654181981955805</v>
      </c>
      <c r="AL8" s="232">
        <f aca="true" t="shared" si="1" ref="AL8:AL13">(M8-I8)/I8*100</f>
        <v>0.0073572689817539725</v>
      </c>
      <c r="AM8" s="232"/>
      <c r="AN8" s="232">
        <f aca="true" t="shared" si="2" ref="AN8:AN13">(Q8-M8)/M8*100</f>
        <v>23.47090414183771</v>
      </c>
      <c r="AO8" s="232"/>
      <c r="AP8" s="232">
        <f aca="true" t="shared" si="3" ref="AP8:AP13">(U8-Q8)/Q8*100</f>
        <v>5.586472347676871</v>
      </c>
      <c r="AQ8" s="232"/>
      <c r="AR8" s="232">
        <f aca="true" t="shared" si="4" ref="AR8:AR13">(Y8-U8)/U8*100</f>
        <v>3.7401952485751373</v>
      </c>
      <c r="AS8" s="232"/>
      <c r="AT8" s="232">
        <f aca="true" t="shared" si="5" ref="AT8:AT13">((+AC8-Y8)/Y8)*100</f>
        <v>0.8235511700518936</v>
      </c>
      <c r="AU8" s="232"/>
      <c r="AV8" s="232">
        <f aca="true" t="shared" si="6" ref="AV8:AV13">((+AG8-AC8)/AC8)*100</f>
        <v>-7.558591221028098</v>
      </c>
      <c r="AW8" s="232"/>
    </row>
    <row r="9" spans="1:49" ht="12.75">
      <c r="A9" s="15"/>
      <c r="B9" s="5" t="s">
        <v>12</v>
      </c>
      <c r="C9" s="5"/>
      <c r="D9" s="5"/>
      <c r="E9" s="5"/>
      <c r="F9" s="4">
        <v>10304</v>
      </c>
      <c r="H9" s="4"/>
      <c r="I9" s="4">
        <v>9190</v>
      </c>
      <c r="J9" s="4"/>
      <c r="L9" s="43"/>
      <c r="M9" s="43">
        <v>10581</v>
      </c>
      <c r="N9" s="43"/>
      <c r="P9" s="43"/>
      <c r="Q9" s="43">
        <v>13028</v>
      </c>
      <c r="R9" s="43"/>
      <c r="T9" s="43"/>
      <c r="U9" s="43">
        <v>15369</v>
      </c>
      <c r="V9" s="43"/>
      <c r="Y9" s="4">
        <v>17368</v>
      </c>
      <c r="AB9" s="4"/>
      <c r="AC9" s="4">
        <v>16705</v>
      </c>
      <c r="AD9" s="202"/>
      <c r="AF9" s="4"/>
      <c r="AG9" s="4">
        <v>16417</v>
      </c>
      <c r="AH9" s="4"/>
      <c r="AI9" s="15"/>
      <c r="AJ9" s="5" t="s">
        <v>12</v>
      </c>
      <c r="AK9" s="13">
        <f t="shared" si="0"/>
        <v>-0.10811335403726709</v>
      </c>
      <c r="AL9" s="232">
        <f t="shared" si="1"/>
        <v>15.136017410228508</v>
      </c>
      <c r="AM9" s="232"/>
      <c r="AN9" s="232">
        <f t="shared" si="2"/>
        <v>23.126358567243173</v>
      </c>
      <c r="AO9" s="232"/>
      <c r="AP9" s="232">
        <f t="shared" si="3"/>
        <v>17.968989867976664</v>
      </c>
      <c r="AQ9" s="232"/>
      <c r="AR9" s="232">
        <f t="shared" si="4"/>
        <v>13.006701802329365</v>
      </c>
      <c r="AS9" s="232"/>
      <c r="AT9" s="232">
        <f t="shared" si="5"/>
        <v>-3.817365269461078</v>
      </c>
      <c r="AU9" s="232"/>
      <c r="AV9" s="232">
        <f t="shared" si="6"/>
        <v>-1.7240347201436697</v>
      </c>
      <c r="AW9" s="232"/>
    </row>
    <row r="10" spans="1:49" ht="12.75">
      <c r="A10" s="15"/>
      <c r="B10" s="5" t="s">
        <v>16</v>
      </c>
      <c r="C10" s="5"/>
      <c r="D10" s="5"/>
      <c r="E10" s="5"/>
      <c r="F10" s="4">
        <v>5260</v>
      </c>
      <c r="H10" s="4"/>
      <c r="I10" s="4">
        <v>4608</v>
      </c>
      <c r="J10" s="4"/>
      <c r="L10" s="43"/>
      <c r="M10" s="43">
        <v>4722</v>
      </c>
      <c r="N10" s="43"/>
      <c r="P10" s="43"/>
      <c r="Q10" s="43">
        <v>5858</v>
      </c>
      <c r="R10" s="43"/>
      <c r="T10" s="43"/>
      <c r="U10" s="43">
        <v>6516</v>
      </c>
      <c r="V10" s="43"/>
      <c r="Y10" s="4">
        <v>7389</v>
      </c>
      <c r="AB10" s="4"/>
      <c r="AC10" s="4">
        <v>7764</v>
      </c>
      <c r="AD10" s="4"/>
      <c r="AF10" s="4"/>
      <c r="AG10" s="4">
        <v>6507</v>
      </c>
      <c r="AH10" s="4"/>
      <c r="AI10" s="15"/>
      <c r="AJ10" s="5" t="s">
        <v>16</v>
      </c>
      <c r="AK10" s="13">
        <f t="shared" si="0"/>
        <v>-0.12395437262357414</v>
      </c>
      <c r="AL10" s="232">
        <f t="shared" si="1"/>
        <v>2.473958333333333</v>
      </c>
      <c r="AM10" s="232"/>
      <c r="AN10" s="232">
        <f t="shared" si="2"/>
        <v>24.0576027107158</v>
      </c>
      <c r="AO10" s="232"/>
      <c r="AP10" s="232">
        <f t="shared" si="3"/>
        <v>11.232502560600889</v>
      </c>
      <c r="AQ10" s="232"/>
      <c r="AR10" s="232">
        <f t="shared" si="4"/>
        <v>13.397790055248619</v>
      </c>
      <c r="AS10" s="232"/>
      <c r="AT10" s="232">
        <f t="shared" si="5"/>
        <v>5.0751116524563535</v>
      </c>
      <c r="AU10" s="232"/>
      <c r="AV10" s="232">
        <f t="shared" si="6"/>
        <v>-16.19010819165379</v>
      </c>
      <c r="AW10" s="232"/>
    </row>
    <row r="11" spans="1:49" ht="12.75">
      <c r="A11" s="15"/>
      <c r="B11" s="5" t="s">
        <v>25</v>
      </c>
      <c r="C11" s="5"/>
      <c r="D11" s="5"/>
      <c r="E11" s="5"/>
      <c r="F11" s="4">
        <v>8935</v>
      </c>
      <c r="H11" s="4"/>
      <c r="I11" s="4">
        <v>8429</v>
      </c>
      <c r="J11" s="4"/>
      <c r="L11" s="43"/>
      <c r="M11" s="43">
        <v>8585</v>
      </c>
      <c r="N11" s="43"/>
      <c r="P11" s="43"/>
      <c r="Q11" s="43">
        <v>10584</v>
      </c>
      <c r="R11" s="43"/>
      <c r="T11" s="43"/>
      <c r="U11" s="43">
        <v>12603</v>
      </c>
      <c r="V11" s="43"/>
      <c r="Y11" s="4">
        <v>14450</v>
      </c>
      <c r="AB11" s="4"/>
      <c r="AC11" s="4">
        <v>14303</v>
      </c>
      <c r="AD11" s="4"/>
      <c r="AF11" s="4"/>
      <c r="AG11" s="4">
        <v>13912</v>
      </c>
      <c r="AH11" s="4"/>
      <c r="AI11" s="15"/>
      <c r="AJ11" s="5" t="s">
        <v>25</v>
      </c>
      <c r="AK11" s="13">
        <f t="shared" si="0"/>
        <v>-0.05663122551762731</v>
      </c>
      <c r="AL11" s="232">
        <f t="shared" si="1"/>
        <v>1.850753351524499</v>
      </c>
      <c r="AM11" s="232"/>
      <c r="AN11" s="232">
        <f t="shared" si="2"/>
        <v>23.28479906814211</v>
      </c>
      <c r="AO11" s="232"/>
      <c r="AP11" s="232">
        <f t="shared" si="3"/>
        <v>19.075963718820862</v>
      </c>
      <c r="AQ11" s="232"/>
      <c r="AR11" s="232">
        <f t="shared" si="4"/>
        <v>14.655240815678807</v>
      </c>
      <c r="AS11" s="232"/>
      <c r="AT11" s="232">
        <f t="shared" si="5"/>
        <v>-1.0173010380622838</v>
      </c>
      <c r="AU11" s="232"/>
      <c r="AV11" s="232">
        <f t="shared" si="6"/>
        <v>-2.7336922323987976</v>
      </c>
      <c r="AW11" s="232"/>
    </row>
    <row r="12" spans="1:49" ht="12.75">
      <c r="A12" s="15"/>
      <c r="B12" s="15" t="s">
        <v>32</v>
      </c>
      <c r="C12" s="15"/>
      <c r="D12" s="15"/>
      <c r="E12" s="15"/>
      <c r="F12" s="4">
        <v>93330</v>
      </c>
      <c r="H12" s="49"/>
      <c r="I12" s="49">
        <f>SUM(I8:I11)</f>
        <v>90187</v>
      </c>
      <c r="J12" s="49"/>
      <c r="L12" s="49"/>
      <c r="M12" s="49">
        <f>SUM(M8:M11)</f>
        <v>91853</v>
      </c>
      <c r="N12" s="49"/>
      <c r="P12" s="49"/>
      <c r="Q12" s="49">
        <f>SUM(Q8:Q11)</f>
        <v>113387</v>
      </c>
      <c r="R12" s="49"/>
      <c r="T12" s="49"/>
      <c r="U12" s="49">
        <v>123093</v>
      </c>
      <c r="V12" s="49"/>
      <c r="Y12" s="50">
        <f>SUM(Y8:Y11)</f>
        <v>131126</v>
      </c>
      <c r="AB12" s="50"/>
      <c r="AC12" s="50">
        <f>SUM(AC8:AC11)</f>
        <v>131448</v>
      </c>
      <c r="AD12" s="50"/>
      <c r="AF12" s="50"/>
      <c r="AG12" s="50">
        <f>SUM(AG8:AG11)</f>
        <v>122507</v>
      </c>
      <c r="AH12" s="50"/>
      <c r="AI12" s="15"/>
      <c r="AJ12" s="15" t="s">
        <v>32</v>
      </c>
      <c r="AK12" s="51">
        <f t="shared" si="0"/>
        <v>-0.03367620272152577</v>
      </c>
      <c r="AL12" s="235">
        <f t="shared" si="1"/>
        <v>1.8472728885537828</v>
      </c>
      <c r="AM12" s="235"/>
      <c r="AN12" s="235">
        <f t="shared" si="2"/>
        <v>23.44398114378409</v>
      </c>
      <c r="AO12" s="235"/>
      <c r="AP12" s="235">
        <f t="shared" si="3"/>
        <v>8.560064204891212</v>
      </c>
      <c r="AQ12" s="235"/>
      <c r="AR12" s="235">
        <f t="shared" si="4"/>
        <v>6.5259600464689305</v>
      </c>
      <c r="AS12" s="235"/>
      <c r="AT12" s="235">
        <f t="shared" si="5"/>
        <v>0.24556533410612694</v>
      </c>
      <c r="AU12" s="235"/>
      <c r="AV12" s="235">
        <f t="shared" si="6"/>
        <v>-6.8019292800194755</v>
      </c>
      <c r="AW12" s="235"/>
    </row>
    <row r="13" spans="1:49" ht="12.75">
      <c r="A13" s="15"/>
      <c r="B13" s="5" t="s">
        <v>34</v>
      </c>
      <c r="C13" s="5"/>
      <c r="D13" s="5"/>
      <c r="E13" s="5"/>
      <c r="F13" s="4">
        <v>429873</v>
      </c>
      <c r="H13" s="4"/>
      <c r="I13" s="4">
        <v>403587</v>
      </c>
      <c r="J13" s="4"/>
      <c r="L13" s="4"/>
      <c r="M13" s="4">
        <v>412982</v>
      </c>
      <c r="N13" s="4"/>
      <c r="P13" s="4"/>
      <c r="Q13" s="4">
        <v>479237</v>
      </c>
      <c r="R13" s="4"/>
      <c r="T13" s="4"/>
      <c r="U13" s="4">
        <v>529565</v>
      </c>
      <c r="V13" s="4"/>
      <c r="Y13" s="4">
        <v>585782</v>
      </c>
      <c r="AB13" s="4"/>
      <c r="AC13" s="4">
        <v>612852</v>
      </c>
      <c r="AD13" s="4"/>
      <c r="AF13" s="4"/>
      <c r="AG13" s="4">
        <v>569378</v>
      </c>
      <c r="AH13" s="4"/>
      <c r="AI13" s="15"/>
      <c r="AJ13" s="5" t="s">
        <v>34</v>
      </c>
      <c r="AK13" s="13">
        <f t="shared" si="0"/>
        <v>-0.06114829263526669</v>
      </c>
      <c r="AL13" s="232">
        <f t="shared" si="1"/>
        <v>2.3278747828844835</v>
      </c>
      <c r="AM13" s="232"/>
      <c r="AN13" s="232">
        <f t="shared" si="2"/>
        <v>16.043072095151846</v>
      </c>
      <c r="AO13" s="232"/>
      <c r="AP13" s="232">
        <f t="shared" si="3"/>
        <v>10.501693316667954</v>
      </c>
      <c r="AQ13" s="232"/>
      <c r="AR13" s="232">
        <f t="shared" si="4"/>
        <v>10.615694013010678</v>
      </c>
      <c r="AS13" s="232"/>
      <c r="AT13" s="232">
        <f t="shared" si="5"/>
        <v>4.621173064382313</v>
      </c>
      <c r="AU13" s="232"/>
      <c r="AV13" s="232">
        <f t="shared" si="6"/>
        <v>-7.0937192013732515</v>
      </c>
      <c r="AW13" s="232"/>
    </row>
    <row r="14" spans="1:43" ht="13.5" customHeight="1">
      <c r="A14" s="15"/>
      <c r="B14" s="15"/>
      <c r="C14" s="15"/>
      <c r="D14" s="15"/>
      <c r="E14" s="15"/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AA14" s="4"/>
      <c r="AB14" s="4"/>
      <c r="AC14" s="4"/>
      <c r="AD14" s="4"/>
      <c r="AE14" s="4"/>
      <c r="AF14" s="4"/>
      <c r="AG14" s="4"/>
      <c r="AH14" s="4"/>
      <c r="AI14" s="15"/>
      <c r="AJ14" s="15"/>
      <c r="AK14" s="15"/>
      <c r="AL14" s="13"/>
      <c r="AM14" s="13"/>
      <c r="AN14" s="13"/>
      <c r="AO14" s="13"/>
      <c r="AP14" s="13"/>
      <c r="AQ14" s="13"/>
    </row>
    <row r="15" spans="1:43" ht="12.75" customHeight="1" hidden="1">
      <c r="A15" s="30" t="s">
        <v>63</v>
      </c>
      <c r="B15" s="30"/>
      <c r="C15" s="91" t="s">
        <v>38</v>
      </c>
      <c r="D15" s="91" t="s">
        <v>66</v>
      </c>
      <c r="E15" s="30"/>
      <c r="F15" s="30"/>
      <c r="G15" s="91" t="s">
        <v>38</v>
      </c>
      <c r="H15" s="91" t="s">
        <v>66</v>
      </c>
      <c r="I15" s="91"/>
      <c r="J15" s="91"/>
      <c r="K15" s="91" t="s">
        <v>38</v>
      </c>
      <c r="L15" s="91" t="s">
        <v>66</v>
      </c>
      <c r="M15" s="91"/>
      <c r="N15" s="91"/>
      <c r="O15" s="91" t="s">
        <v>38</v>
      </c>
      <c r="P15" s="91" t="s">
        <v>66</v>
      </c>
      <c r="Q15" s="91"/>
      <c r="R15" s="91"/>
      <c r="S15" s="91" t="s">
        <v>38</v>
      </c>
      <c r="T15" s="91" t="s">
        <v>66</v>
      </c>
      <c r="U15" s="91"/>
      <c r="V15" s="91"/>
      <c r="W15" s="91" t="s">
        <v>38</v>
      </c>
      <c r="X15" s="91" t="s">
        <v>66</v>
      </c>
      <c r="Y15" s="91"/>
      <c r="Z15" s="91"/>
      <c r="AA15" s="91" t="s">
        <v>38</v>
      </c>
      <c r="AB15" s="91" t="s">
        <v>66</v>
      </c>
      <c r="AC15" s="4"/>
      <c r="AD15" s="4"/>
      <c r="AE15" s="91" t="s">
        <v>38</v>
      </c>
      <c r="AF15" s="91" t="s">
        <v>66</v>
      </c>
      <c r="AG15" s="4"/>
      <c r="AH15" s="4"/>
      <c r="AI15" s="30" t="s">
        <v>108</v>
      </c>
      <c r="AJ15" s="30"/>
      <c r="AK15" s="30"/>
      <c r="AL15" s="13"/>
      <c r="AM15" s="13"/>
      <c r="AN15" s="13"/>
      <c r="AO15" s="13"/>
      <c r="AP15" s="13"/>
      <c r="AQ15" s="13"/>
    </row>
    <row r="16" spans="2:43" ht="12.75" hidden="1">
      <c r="B16" s="15"/>
      <c r="C16" s="15"/>
      <c r="D16" s="15"/>
      <c r="E16" s="91" t="s">
        <v>147</v>
      </c>
      <c r="F16" s="91" t="s">
        <v>148</v>
      </c>
      <c r="G16" s="4"/>
      <c r="H16" s="4"/>
      <c r="I16" s="91" t="s">
        <v>147</v>
      </c>
      <c r="J16" s="91" t="s">
        <v>148</v>
      </c>
      <c r="K16" s="4"/>
      <c r="L16" s="4"/>
      <c r="M16" s="91" t="s">
        <v>147</v>
      </c>
      <c r="N16" s="91" t="s">
        <v>148</v>
      </c>
      <c r="O16" s="4"/>
      <c r="P16" s="4"/>
      <c r="Q16" s="91" t="s">
        <v>147</v>
      </c>
      <c r="R16" s="91" t="s">
        <v>148</v>
      </c>
      <c r="S16" s="4"/>
      <c r="T16" s="4"/>
      <c r="U16" s="91" t="s">
        <v>147</v>
      </c>
      <c r="V16" s="91" t="s">
        <v>148</v>
      </c>
      <c r="W16" s="4"/>
      <c r="Y16" s="91" t="s">
        <v>147</v>
      </c>
      <c r="Z16" s="91" t="s">
        <v>148</v>
      </c>
      <c r="AA16" s="4"/>
      <c r="AB16" s="4"/>
      <c r="AC16" s="91" t="s">
        <v>147</v>
      </c>
      <c r="AD16" s="91" t="s">
        <v>148</v>
      </c>
      <c r="AE16" s="4"/>
      <c r="AF16" s="4"/>
      <c r="AG16" s="91" t="s">
        <v>147</v>
      </c>
      <c r="AH16" s="91"/>
      <c r="AJ16" s="15"/>
      <c r="AK16" s="15"/>
      <c r="AL16" s="13"/>
      <c r="AM16" s="13"/>
      <c r="AN16" s="13"/>
      <c r="AO16" s="13"/>
      <c r="AP16" s="13"/>
      <c r="AQ16" s="13"/>
    </row>
    <row r="17" spans="1:43" ht="12.75">
      <c r="A17" s="30" t="s">
        <v>158</v>
      </c>
      <c r="B17" s="15"/>
      <c r="C17" s="15"/>
      <c r="D17" s="15"/>
      <c r="E17" s="15"/>
      <c r="F17" s="15"/>
      <c r="G17" s="4"/>
      <c r="H17" s="4"/>
      <c r="I17" s="91"/>
      <c r="J17" s="91"/>
      <c r="K17" s="4"/>
      <c r="L17" s="4"/>
      <c r="M17" s="91"/>
      <c r="N17" s="4"/>
      <c r="O17" s="4"/>
      <c r="P17" s="4"/>
      <c r="Q17" s="91"/>
      <c r="R17" s="91"/>
      <c r="S17" s="4"/>
      <c r="T17" s="4"/>
      <c r="U17" s="91"/>
      <c r="V17" s="91"/>
      <c r="W17" s="4"/>
      <c r="Y17" s="91"/>
      <c r="Z17" s="91"/>
      <c r="AA17" s="4"/>
      <c r="AB17" s="4"/>
      <c r="AC17" s="91"/>
      <c r="AD17" s="91"/>
      <c r="AE17" s="4"/>
      <c r="AF17" s="4"/>
      <c r="AG17" s="91"/>
      <c r="AH17" s="91"/>
      <c r="AI17" s="30" t="s">
        <v>159</v>
      </c>
      <c r="AJ17" s="15"/>
      <c r="AK17" s="15"/>
      <c r="AL17" s="13"/>
      <c r="AM17" s="13"/>
      <c r="AN17" s="13"/>
      <c r="AO17" s="13"/>
      <c r="AP17" s="13"/>
      <c r="AQ17" s="13"/>
    </row>
    <row r="18" spans="1:43" ht="12.75">
      <c r="A18" s="15"/>
      <c r="B18" s="15"/>
      <c r="C18" s="15"/>
      <c r="D18" s="15"/>
      <c r="E18" s="15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AA18" s="4"/>
      <c r="AB18" s="4"/>
      <c r="AC18" s="4"/>
      <c r="AD18" s="4"/>
      <c r="AE18" s="4"/>
      <c r="AF18" s="4"/>
      <c r="AG18" s="4"/>
      <c r="AH18" s="4"/>
      <c r="AI18" s="15"/>
      <c r="AJ18" s="15"/>
      <c r="AK18" s="15"/>
      <c r="AL18" s="13"/>
      <c r="AM18" s="13"/>
      <c r="AN18" s="13"/>
      <c r="AO18" s="13"/>
      <c r="AP18" s="13"/>
      <c r="AQ18" s="13"/>
    </row>
    <row r="19" spans="1:49" ht="12.75">
      <c r="A19" s="15"/>
      <c r="B19" s="5" t="s">
        <v>8</v>
      </c>
      <c r="C19" s="4">
        <v>532888</v>
      </c>
      <c r="D19" s="91">
        <f aca="true" t="shared" si="7" ref="D19:D24">(C19*(1+$B$36))</f>
        <v>557400.848</v>
      </c>
      <c r="E19" s="161">
        <f aca="true" t="shared" si="8" ref="E19:F24">C19/$B$32</f>
        <v>3202.7213828086497</v>
      </c>
      <c r="F19" s="161">
        <f t="shared" si="8"/>
        <v>3350.0465664178478</v>
      </c>
      <c r="G19" s="4">
        <v>565008</v>
      </c>
      <c r="H19" s="91">
        <f aca="true" t="shared" si="9" ref="H19:H24">(G19*(1+$B$37))</f>
        <v>584218.272</v>
      </c>
      <c r="I19" s="203">
        <v>3395.7664707367207</v>
      </c>
      <c r="J19" s="204">
        <v>3511.2225307417693</v>
      </c>
      <c r="K19" s="43">
        <v>615586</v>
      </c>
      <c r="L19" s="91">
        <v>627897.72</v>
      </c>
      <c r="M19" s="203">
        <v>3699.74637289195</v>
      </c>
      <c r="N19" s="204">
        <v>3773.741300349789</v>
      </c>
      <c r="O19" s="43">
        <v>834701</v>
      </c>
      <c r="P19" s="92">
        <v>849725.618</v>
      </c>
      <c r="Q19" s="205">
        <v>5016.654045412475</v>
      </c>
      <c r="R19" s="206">
        <v>5106.953818229899</v>
      </c>
      <c r="S19" s="43">
        <v>986591</v>
      </c>
      <c r="T19" s="92">
        <v>1010269.184</v>
      </c>
      <c r="U19" s="205">
        <v>5929.531330761001</v>
      </c>
      <c r="V19" s="206">
        <v>6071.840082699266</v>
      </c>
      <c r="W19" s="4">
        <v>1152311</v>
      </c>
      <c r="X19" s="91">
        <v>1191489.574</v>
      </c>
      <c r="Y19" s="203">
        <v>6925.5285901458055</v>
      </c>
      <c r="Z19" s="204">
        <v>7160.996562210763</v>
      </c>
      <c r="AA19" s="4">
        <v>1293485.428</v>
      </c>
      <c r="AB19" s="91">
        <v>1328409.534556</v>
      </c>
      <c r="AC19" s="203">
        <v>7774.003990720374</v>
      </c>
      <c r="AD19" s="161">
        <v>7983.902098469824</v>
      </c>
      <c r="AE19" s="4">
        <v>1301095.911</v>
      </c>
      <c r="AF19" s="4"/>
      <c r="AG19" s="203">
        <v>7819.743914752444</v>
      </c>
      <c r="AH19" s="203"/>
      <c r="AI19" s="15"/>
      <c r="AJ19" s="5" t="s">
        <v>8</v>
      </c>
      <c r="AK19" s="28">
        <f aca="true" t="shared" si="10" ref="AK19:AK24">((+I19-F19)/F19)*100</f>
        <v>1.3647542925876566</v>
      </c>
      <c r="AL19" s="28">
        <f aca="true" t="shared" si="11" ref="AL19:AL24">((+K19-H19)/H19)*100</f>
        <v>5.369179552124656</v>
      </c>
      <c r="AM19" s="28">
        <f aca="true" t="shared" si="12" ref="AM19:AM24">((+M19-J19)/J19)*100</f>
        <v>5.369179552124653</v>
      </c>
      <c r="AN19" s="28">
        <f>((+O19-L19)/L19)*100</f>
        <v>32.93582273240298</v>
      </c>
      <c r="AO19" s="28">
        <f aca="true" t="shared" si="13" ref="AO19:AO24">((+Q19-N19)/N19)*100</f>
        <v>32.93582273240299</v>
      </c>
      <c r="AP19" s="28">
        <f aca="true" t="shared" si="14" ref="AP19:AP24">((+S19-P19)/P19)*100</f>
        <v>16.107009027471733</v>
      </c>
      <c r="AQ19" s="28">
        <f aca="true" t="shared" si="15" ref="AQ19:AQ24">((+U19-R19)/R19)*100</f>
        <v>16.107009027471726</v>
      </c>
      <c r="AR19" s="28">
        <f aca="true" t="shared" si="16" ref="AR19:AR24">((+W19-T19)/T19)*100</f>
        <v>14.059798937705695</v>
      </c>
      <c r="AS19" s="28">
        <f aca="true" t="shared" si="17" ref="AS19:AS24">((+Y19-V19)/V19)*100</f>
        <v>14.059798937705695</v>
      </c>
      <c r="AT19" s="28">
        <f aca="true" t="shared" si="18" ref="AT19:AT24">((+AA19-X19)/X19)*100</f>
        <v>8.560364792583577</v>
      </c>
      <c r="AU19" s="28">
        <f aca="true" t="shared" si="19" ref="AU19:AU24">((+AC19-Z19)/Z19)*100</f>
        <v>8.56036479258358</v>
      </c>
      <c r="AV19" s="13">
        <f aca="true" t="shared" si="20" ref="AV19:AV24">((+AE19-AB19)/AB19)*100</f>
        <v>-2.0561146879398975</v>
      </c>
      <c r="AW19" s="13">
        <f aca="true" t="shared" si="21" ref="AW19:AW24">((+AG19-AD19)/AD19)*100</f>
        <v>-2.056114687939899</v>
      </c>
    </row>
    <row r="20" spans="1:49" ht="12.75">
      <c r="A20" s="15"/>
      <c r="B20" s="5" t="s">
        <v>12</v>
      </c>
      <c r="C20" s="4">
        <v>71507</v>
      </c>
      <c r="D20" s="91">
        <f t="shared" si="7"/>
        <v>74796.322</v>
      </c>
      <c r="E20" s="161">
        <f t="shared" si="8"/>
        <v>429.76572548171123</v>
      </c>
      <c r="F20" s="161">
        <f t="shared" si="8"/>
        <v>449.53494885386993</v>
      </c>
      <c r="G20" s="4">
        <v>68225</v>
      </c>
      <c r="H20" s="91">
        <f t="shared" si="9"/>
        <v>70544.65000000001</v>
      </c>
      <c r="I20" s="203">
        <v>410.0405082158355</v>
      </c>
      <c r="J20" s="204">
        <v>423.9818854951739</v>
      </c>
      <c r="K20" s="43">
        <v>84210</v>
      </c>
      <c r="L20" s="91">
        <v>85894.2</v>
      </c>
      <c r="M20" s="203">
        <v>506.1122931015831</v>
      </c>
      <c r="N20" s="204">
        <v>516.2345389636147</v>
      </c>
      <c r="O20" s="43">
        <v>111876</v>
      </c>
      <c r="P20" s="92">
        <v>113889.768</v>
      </c>
      <c r="Q20" s="205">
        <v>672.3883019004003</v>
      </c>
      <c r="R20" s="206">
        <v>684.4912913346075</v>
      </c>
      <c r="S20" s="43">
        <v>145244</v>
      </c>
      <c r="T20" s="92">
        <v>148729.856</v>
      </c>
      <c r="U20" s="205">
        <v>872.9340208911808</v>
      </c>
      <c r="V20" s="206">
        <v>893.8844373925691</v>
      </c>
      <c r="W20" s="4">
        <v>180328</v>
      </c>
      <c r="X20" s="91">
        <v>186459.152</v>
      </c>
      <c r="Y20" s="203">
        <v>1083.793107593187</v>
      </c>
      <c r="Z20" s="204">
        <v>1120.6420732513552</v>
      </c>
      <c r="AA20" s="4">
        <v>193745.712</v>
      </c>
      <c r="AB20" s="91">
        <v>198976.84622399998</v>
      </c>
      <c r="AC20" s="203">
        <v>1164.4351808445422</v>
      </c>
      <c r="AD20" s="161">
        <v>1195.8749307273447</v>
      </c>
      <c r="AE20" s="4">
        <v>209078.394</v>
      </c>
      <c r="AF20" s="4"/>
      <c r="AG20" s="203">
        <v>1256.5864555912156</v>
      </c>
      <c r="AH20" s="203"/>
      <c r="AI20" s="15"/>
      <c r="AJ20" s="5" t="s">
        <v>12</v>
      </c>
      <c r="AK20" s="28">
        <f t="shared" si="10"/>
        <v>-8.785621838464198</v>
      </c>
      <c r="AL20" s="28">
        <f t="shared" si="11"/>
        <v>19.371206746365583</v>
      </c>
      <c r="AM20" s="28">
        <f t="shared" si="12"/>
        <v>19.37120674636559</v>
      </c>
      <c r="AN20" s="28">
        <f>((+O20-L20)/+L20)*100</f>
        <v>30.248608171448133</v>
      </c>
      <c r="AO20" s="28">
        <f t="shared" si="13"/>
        <v>30.248608171448144</v>
      </c>
      <c r="AP20" s="28">
        <f t="shared" si="14"/>
        <v>27.530332663422413</v>
      </c>
      <c r="AQ20" s="28">
        <f t="shared" si="15"/>
        <v>27.53033266342242</v>
      </c>
      <c r="AR20" s="28">
        <f t="shared" si="16"/>
        <v>21.24532682933546</v>
      </c>
      <c r="AS20" s="28">
        <f t="shared" si="17"/>
        <v>21.245326829335465</v>
      </c>
      <c r="AT20" s="28">
        <f t="shared" si="18"/>
        <v>3.907858596289228</v>
      </c>
      <c r="AU20" s="28">
        <f t="shared" si="19"/>
        <v>3.9078585962892323</v>
      </c>
      <c r="AV20" s="13">
        <f t="shared" si="20"/>
        <v>5.076745343841722</v>
      </c>
      <c r="AW20" s="13">
        <f t="shared" si="21"/>
        <v>5.076745343841719</v>
      </c>
    </row>
    <row r="21" spans="1:49" ht="12.75">
      <c r="A21" s="15"/>
      <c r="B21" s="5" t="s">
        <v>16</v>
      </c>
      <c r="C21" s="4">
        <v>35867</v>
      </c>
      <c r="D21" s="91">
        <f t="shared" si="7"/>
        <v>37516.882000000005</v>
      </c>
      <c r="E21" s="161">
        <f t="shared" si="8"/>
        <v>215.5650114793312</v>
      </c>
      <c r="F21" s="161">
        <f t="shared" si="8"/>
        <v>225.48100200738045</v>
      </c>
      <c r="G21" s="4">
        <v>34131</v>
      </c>
      <c r="H21" s="91">
        <f t="shared" si="9"/>
        <v>35291.454</v>
      </c>
      <c r="I21" s="203">
        <v>205.13144134722873</v>
      </c>
      <c r="J21" s="204">
        <v>212.10591035303452</v>
      </c>
      <c r="K21" s="43">
        <v>37151</v>
      </c>
      <c r="L21" s="91">
        <v>37894.02</v>
      </c>
      <c r="M21" s="203">
        <v>223.28200689961898</v>
      </c>
      <c r="N21" s="204">
        <v>227.74764703761136</v>
      </c>
      <c r="O21" s="43">
        <v>48141</v>
      </c>
      <c r="P21" s="92">
        <v>49007.538</v>
      </c>
      <c r="Q21" s="205">
        <v>289.33323717139666</v>
      </c>
      <c r="R21" s="206">
        <v>294.5412354404818</v>
      </c>
      <c r="S21" s="43">
        <v>59747</v>
      </c>
      <c r="T21" s="92">
        <v>61180.928</v>
      </c>
      <c r="U21" s="205">
        <v>359.0867020061784</v>
      </c>
      <c r="V21" s="206">
        <v>367.7047828543267</v>
      </c>
      <c r="W21" s="4">
        <v>74673</v>
      </c>
      <c r="X21" s="91">
        <v>77211.882</v>
      </c>
      <c r="Y21" s="203">
        <v>448.79376870650174</v>
      </c>
      <c r="Z21" s="204">
        <v>464.0527568425228</v>
      </c>
      <c r="AA21" s="4">
        <v>85224.626</v>
      </c>
      <c r="AB21" s="91">
        <v>87525.690902</v>
      </c>
      <c r="AC21" s="203">
        <v>512.2103181758081</v>
      </c>
      <c r="AD21" s="161">
        <v>526.0399967665549</v>
      </c>
      <c r="AE21" s="4">
        <v>78434.493</v>
      </c>
      <c r="AF21" s="4"/>
      <c r="AG21" s="203">
        <v>471.4007969420504</v>
      </c>
      <c r="AH21" s="203"/>
      <c r="AI21" s="15"/>
      <c r="AJ21" s="5" t="s">
        <v>16</v>
      </c>
      <c r="AK21" s="28">
        <f t="shared" si="10"/>
        <v>-9.024955751919906</v>
      </c>
      <c r="AL21" s="28">
        <f t="shared" si="11"/>
        <v>5.269111326498484</v>
      </c>
      <c r="AM21" s="28">
        <f t="shared" si="12"/>
        <v>5.269111326498483</v>
      </c>
      <c r="AN21" s="28">
        <f>((+O21-L21)/+L21)*100</f>
        <v>27.041153195147956</v>
      </c>
      <c r="AO21" s="28">
        <f t="shared" si="13"/>
        <v>27.041153195147942</v>
      </c>
      <c r="AP21" s="28">
        <f t="shared" si="14"/>
        <v>21.91389822520772</v>
      </c>
      <c r="AQ21" s="28">
        <f t="shared" si="15"/>
        <v>21.913898225207724</v>
      </c>
      <c r="AR21" s="28">
        <f t="shared" si="16"/>
        <v>22.052741664853464</v>
      </c>
      <c r="AS21" s="28">
        <f t="shared" si="17"/>
        <v>22.052741664853453</v>
      </c>
      <c r="AT21" s="28">
        <f t="shared" si="18"/>
        <v>10.37760483548375</v>
      </c>
      <c r="AU21" s="28">
        <f t="shared" si="19"/>
        <v>10.37760483548375</v>
      </c>
      <c r="AV21" s="13">
        <f t="shared" si="20"/>
        <v>-10.386890761227068</v>
      </c>
      <c r="AW21" s="13">
        <f t="shared" si="21"/>
        <v>-10.386890761227063</v>
      </c>
    </row>
    <row r="22" spans="1:49" ht="12.75">
      <c r="A22" s="15"/>
      <c r="B22" s="5" t="s">
        <v>25</v>
      </c>
      <c r="C22" s="4">
        <v>58705</v>
      </c>
      <c r="D22" s="91">
        <f t="shared" si="7"/>
        <v>61405.43</v>
      </c>
      <c r="E22" s="161">
        <f t="shared" si="8"/>
        <v>352.8241558784994</v>
      </c>
      <c r="F22" s="161">
        <f t="shared" si="8"/>
        <v>369.0540670489104</v>
      </c>
      <c r="G22" s="4">
        <v>55806</v>
      </c>
      <c r="H22" s="91">
        <f t="shared" si="9"/>
        <v>57703.404</v>
      </c>
      <c r="I22" s="203">
        <v>335.40081497241357</v>
      </c>
      <c r="J22" s="204">
        <v>346.8044426814756</v>
      </c>
      <c r="K22" s="43">
        <v>60913</v>
      </c>
      <c r="L22" s="91">
        <v>62131.26</v>
      </c>
      <c r="M22" s="203">
        <v>366.0945031432933</v>
      </c>
      <c r="N22" s="204">
        <v>373.41639320615917</v>
      </c>
      <c r="O22" s="43">
        <v>83046</v>
      </c>
      <c r="P22" s="92">
        <v>84540.828</v>
      </c>
      <c r="Q22" s="205">
        <v>499.11651220655585</v>
      </c>
      <c r="R22" s="206">
        <v>508.1006094262738</v>
      </c>
      <c r="S22" s="43">
        <v>106524</v>
      </c>
      <c r="T22" s="92">
        <v>109080.576</v>
      </c>
      <c r="U22" s="205">
        <v>640.2221340737802</v>
      </c>
      <c r="V22" s="206">
        <v>655.587465291551</v>
      </c>
      <c r="W22" s="4">
        <v>134114</v>
      </c>
      <c r="X22" s="91">
        <v>138673.87600000002</v>
      </c>
      <c r="Y22" s="203">
        <v>806.0413736732658</v>
      </c>
      <c r="Z22" s="204">
        <v>833.446780378157</v>
      </c>
      <c r="AA22" s="4">
        <v>153189.917</v>
      </c>
      <c r="AB22" s="91">
        <v>157326.04475899998</v>
      </c>
      <c r="AC22" s="203">
        <v>920.6899438654694</v>
      </c>
      <c r="AD22" s="161">
        <v>945.5485723498371</v>
      </c>
      <c r="AE22" s="4">
        <v>156886.184</v>
      </c>
      <c r="AF22" s="4"/>
      <c r="AG22" s="203">
        <v>942.9049559458128</v>
      </c>
      <c r="AH22" s="203"/>
      <c r="AI22" s="15"/>
      <c r="AJ22" s="5" t="s">
        <v>25</v>
      </c>
      <c r="AK22" s="28">
        <f t="shared" si="10"/>
        <v>-9.118786400486078</v>
      </c>
      <c r="AL22" s="28">
        <f t="shared" si="11"/>
        <v>5.562229916280152</v>
      </c>
      <c r="AM22" s="28">
        <f t="shared" si="12"/>
        <v>5.562229916280152</v>
      </c>
      <c r="AN22" s="28">
        <f>((+O22-L22)/+L22)*100</f>
        <v>33.66218550855076</v>
      </c>
      <c r="AO22" s="28">
        <f t="shared" si="13"/>
        <v>33.66218550855077</v>
      </c>
      <c r="AP22" s="28">
        <f t="shared" si="14"/>
        <v>26.003024242913742</v>
      </c>
      <c r="AQ22" s="28">
        <f t="shared" si="15"/>
        <v>26.003024242913735</v>
      </c>
      <c r="AR22" s="28">
        <f t="shared" si="16"/>
        <v>22.949479107994442</v>
      </c>
      <c r="AS22" s="28">
        <f t="shared" si="17"/>
        <v>22.949479107994435</v>
      </c>
      <c r="AT22" s="28">
        <f t="shared" si="18"/>
        <v>10.46775457549046</v>
      </c>
      <c r="AU22" s="28">
        <f t="shared" si="19"/>
        <v>10.467754575490462</v>
      </c>
      <c r="AV22" s="13">
        <f t="shared" si="20"/>
        <v>-0.27958546830168823</v>
      </c>
      <c r="AW22" s="13">
        <f t="shared" si="21"/>
        <v>-0.27958546830168773</v>
      </c>
    </row>
    <row r="23" spans="1:49" s="212" customFormat="1" ht="12.75">
      <c r="A23" s="15"/>
      <c r="B23" s="15" t="s">
        <v>32</v>
      </c>
      <c r="C23" s="4">
        <v>698968</v>
      </c>
      <c r="D23" s="91">
        <f t="shared" si="7"/>
        <v>731120.528</v>
      </c>
      <c r="E23" s="161">
        <f t="shared" si="8"/>
        <v>4200.882285769236</v>
      </c>
      <c r="F23" s="161">
        <f t="shared" si="8"/>
        <v>4394.122870914621</v>
      </c>
      <c r="G23" s="50">
        <v>723171</v>
      </c>
      <c r="H23" s="45">
        <f t="shared" si="9"/>
        <v>747758.814</v>
      </c>
      <c r="I23" s="207">
        <f>G23/$B$32</f>
        <v>4346.345245393242</v>
      </c>
      <c r="J23" s="208">
        <f>H23/$B$32</f>
        <v>4494.120983736612</v>
      </c>
      <c r="K23" s="50">
        <v>797862</v>
      </c>
      <c r="L23" s="45">
        <f>(K23*(1+$B$38))</f>
        <v>813819.24</v>
      </c>
      <c r="M23" s="207">
        <f>K23/$B$32</f>
        <v>4795.247196278533</v>
      </c>
      <c r="N23" s="208">
        <f>L23/$B$32</f>
        <v>4891.1521402041035</v>
      </c>
      <c r="O23" s="50">
        <v>1077766</v>
      </c>
      <c r="P23" s="93">
        <f>(O23*(1+$B$39))</f>
        <v>1097165.788</v>
      </c>
      <c r="Q23" s="209">
        <f>O23/$B$32</f>
        <v>6477.504116932915</v>
      </c>
      <c r="R23" s="210">
        <f>P23/$B$32</f>
        <v>6594.099191037707</v>
      </c>
      <c r="S23" s="50">
        <v>1298107</v>
      </c>
      <c r="T23" s="93">
        <f>(S23*(1+$B$40))</f>
        <v>1329261.568</v>
      </c>
      <c r="U23" s="209">
        <f>S23/$B$32</f>
        <v>7801.780197853185</v>
      </c>
      <c r="V23" s="210">
        <f>T23/$B$32</f>
        <v>7989.022922601661</v>
      </c>
      <c r="W23" s="50">
        <f>SUM(W19:W22)</f>
        <v>1541426</v>
      </c>
      <c r="X23" s="45">
        <f>+W23*(1+$B$41)</f>
        <v>1593834.484</v>
      </c>
      <c r="Y23" s="207">
        <f>W23/$B$32</f>
        <v>9264.15684011876</v>
      </c>
      <c r="Z23" s="208">
        <f>X23/$B$32</f>
        <v>9579.138172682799</v>
      </c>
      <c r="AA23" s="50">
        <f>SUM(AA19:AA22)</f>
        <v>1725645.683</v>
      </c>
      <c r="AB23" s="45">
        <f>+AA23*(1+$B$42)</f>
        <v>1772238.1164409998</v>
      </c>
      <c r="AC23" s="207">
        <f>AA23/$B$32</f>
        <v>10371.339433606192</v>
      </c>
      <c r="AD23" s="211">
        <f>AB23/$B$32</f>
        <v>10651.36559831356</v>
      </c>
      <c r="AE23" s="50">
        <f>SUM(AE19:AE22)</f>
        <v>1745494.9820000003</v>
      </c>
      <c r="AF23" s="50"/>
      <c r="AG23" s="207">
        <f>AE23/$B$32</f>
        <v>10490.636123231525</v>
      </c>
      <c r="AH23" s="207"/>
      <c r="AI23" s="15"/>
      <c r="AJ23" s="15" t="s">
        <v>32</v>
      </c>
      <c r="AK23" s="52">
        <f t="shared" si="10"/>
        <v>-1.087307454182175</v>
      </c>
      <c r="AL23" s="52">
        <f t="shared" si="11"/>
        <v>6.700447398537785</v>
      </c>
      <c r="AM23" s="52">
        <f t="shared" si="12"/>
        <v>6.700447398537788</v>
      </c>
      <c r="AN23" s="52">
        <f>((+O23-L23)/+L23)*100</f>
        <v>32.43309411067745</v>
      </c>
      <c r="AO23" s="52">
        <f t="shared" si="13"/>
        <v>32.433094110677466</v>
      </c>
      <c r="AP23" s="52">
        <f t="shared" si="14"/>
        <v>18.314571434668185</v>
      </c>
      <c r="AQ23" s="52">
        <f t="shared" si="15"/>
        <v>18.314571434668192</v>
      </c>
      <c r="AR23" s="52">
        <f t="shared" si="16"/>
        <v>15.961074713024429</v>
      </c>
      <c r="AS23" s="52">
        <f t="shared" si="17"/>
        <v>15.961074713024429</v>
      </c>
      <c r="AT23" s="52">
        <f t="shared" si="18"/>
        <v>8.270068211173175</v>
      </c>
      <c r="AU23" s="52">
        <f t="shared" si="19"/>
        <v>8.270068211173157</v>
      </c>
      <c r="AV23" s="51">
        <f t="shared" si="20"/>
        <v>-1.5090034568664459</v>
      </c>
      <c r="AW23" s="51">
        <f t="shared" si="21"/>
        <v>-1.509003456866443</v>
      </c>
    </row>
    <row r="24" spans="1:49" ht="12.75">
      <c r="A24" s="15"/>
      <c r="B24" s="5" t="s">
        <v>34</v>
      </c>
      <c r="C24" s="4">
        <v>3046897</v>
      </c>
      <c r="D24" s="91">
        <f t="shared" si="7"/>
        <v>3187054.262</v>
      </c>
      <c r="E24" s="161">
        <f t="shared" si="8"/>
        <v>18312.219778106333</v>
      </c>
      <c r="F24" s="161">
        <f t="shared" si="8"/>
        <v>19154.581887899225</v>
      </c>
      <c r="G24" s="43">
        <v>2978294</v>
      </c>
      <c r="H24" s="91">
        <f t="shared" si="9"/>
        <v>3079555.9960000003</v>
      </c>
      <c r="I24" s="203">
        <v>17899.907444135926</v>
      </c>
      <c r="J24" s="204">
        <v>18508.504297236548</v>
      </c>
      <c r="K24" s="43">
        <v>3255540</v>
      </c>
      <c r="L24" s="91">
        <v>3320650.8</v>
      </c>
      <c r="M24" s="203">
        <v>19566.189463055787</v>
      </c>
      <c r="N24" s="204">
        <v>19957.513252316905</v>
      </c>
      <c r="O24" s="43">
        <v>4049562</v>
      </c>
      <c r="P24" s="92">
        <v>4122454.116</v>
      </c>
      <c r="Q24" s="205">
        <v>24338.357794525982</v>
      </c>
      <c r="R24" s="206">
        <v>24776.44823482745</v>
      </c>
      <c r="S24" s="43">
        <v>4924307</v>
      </c>
      <c r="T24" s="92">
        <v>5042490.368</v>
      </c>
      <c r="U24" s="205">
        <v>29595.6811270179</v>
      </c>
      <c r="V24" s="206">
        <v>30305.977474066327</v>
      </c>
      <c r="W24" s="4">
        <v>6026244</v>
      </c>
      <c r="X24" s="91">
        <v>6231136.296</v>
      </c>
      <c r="Y24" s="203">
        <v>36218.45587970142</v>
      </c>
      <c r="Z24" s="204">
        <v>37449.88337961127</v>
      </c>
      <c r="AA24" s="4">
        <v>7042391.47</v>
      </c>
      <c r="AB24" s="91">
        <v>7232536.039689999</v>
      </c>
      <c r="AC24" s="203">
        <v>42325.62517279098</v>
      </c>
      <c r="AD24" s="161">
        <v>43468.41705245633</v>
      </c>
      <c r="AE24" s="4">
        <v>7194395.874</v>
      </c>
      <c r="AF24" s="4"/>
      <c r="AG24" s="203">
        <v>43239.19004002741</v>
      </c>
      <c r="AH24" s="203"/>
      <c r="AI24" s="15"/>
      <c r="AJ24" s="5" t="s">
        <v>34</v>
      </c>
      <c r="AK24" s="28">
        <f t="shared" si="10"/>
        <v>-6.550257536845169</v>
      </c>
      <c r="AL24" s="28">
        <f t="shared" si="11"/>
        <v>5.7145901626267985</v>
      </c>
      <c r="AM24" s="28">
        <f t="shared" si="12"/>
        <v>5.714590162626804</v>
      </c>
      <c r="AN24" s="28">
        <f>((+O24-L24)/+L24)*100</f>
        <v>21.95085373023867</v>
      </c>
      <c r="AO24" s="28">
        <f t="shared" si="13"/>
        <v>21.950853730238645</v>
      </c>
      <c r="AP24" s="28">
        <f t="shared" si="14"/>
        <v>19.4508625550946</v>
      </c>
      <c r="AQ24" s="28">
        <f t="shared" si="15"/>
        <v>19.450862555094595</v>
      </c>
      <c r="AR24" s="28">
        <f t="shared" si="16"/>
        <v>19.509281331362978</v>
      </c>
      <c r="AS24" s="28">
        <f t="shared" si="17"/>
        <v>19.509281331362978</v>
      </c>
      <c r="AT24" s="28">
        <f t="shared" si="18"/>
        <v>13.019377774175389</v>
      </c>
      <c r="AU24" s="28">
        <f t="shared" si="19"/>
        <v>13.019377774175384</v>
      </c>
      <c r="AV24" s="13">
        <f t="shared" si="20"/>
        <v>-0.5273415228171334</v>
      </c>
      <c r="AW24" s="13">
        <f t="shared" si="21"/>
        <v>-0.5273415228171219</v>
      </c>
    </row>
    <row r="25" spans="1:50" ht="12.75">
      <c r="A25" s="18"/>
      <c r="B25" s="18"/>
      <c r="C25" s="18"/>
      <c r="D25" s="18"/>
      <c r="E25" s="18"/>
      <c r="F25" s="18"/>
      <c r="G25" s="47"/>
      <c r="H25" s="47"/>
      <c r="I25" s="47"/>
      <c r="J25" s="47"/>
      <c r="K25" s="47"/>
      <c r="L25" s="47"/>
      <c r="M25" s="47"/>
      <c r="N25" s="47"/>
      <c r="O25" s="29"/>
      <c r="P25" s="29"/>
      <c r="Q25" s="29"/>
      <c r="R25" s="29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29"/>
      <c r="AO25" s="29"/>
      <c r="AP25" s="47"/>
      <c r="AQ25" s="47"/>
      <c r="AR25" s="47"/>
      <c r="AS25" s="47"/>
      <c r="AT25" s="47"/>
      <c r="AU25" s="47"/>
      <c r="AV25" s="29"/>
      <c r="AW25" s="29"/>
      <c r="AX25" s="29"/>
    </row>
    <row r="26" spans="1:47" ht="12.75">
      <c r="A26" s="15"/>
      <c r="B26" s="15"/>
      <c r="C26" s="15"/>
      <c r="D26" s="15"/>
      <c r="E26" s="15"/>
      <c r="F26" s="15"/>
      <c r="G26" s="5"/>
      <c r="H26" s="5"/>
      <c r="I26" s="5"/>
      <c r="J26" s="5"/>
      <c r="K26" s="5"/>
      <c r="L26" s="5"/>
      <c r="M26" s="5"/>
      <c r="N26" s="5"/>
      <c r="S26" s="5"/>
      <c r="T26" s="5"/>
      <c r="U26" s="5"/>
      <c r="V26" s="5"/>
      <c r="AI26" s="31"/>
      <c r="AJ26" s="31"/>
      <c r="AK26" s="31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" customHeight="1">
      <c r="A27" s="5" t="s">
        <v>149</v>
      </c>
      <c r="B27" s="15"/>
      <c r="C27" s="15"/>
      <c r="D27" s="15"/>
      <c r="E27" s="15"/>
      <c r="F27" s="15"/>
      <c r="G27" s="5"/>
      <c r="H27" s="5"/>
      <c r="I27" s="5"/>
      <c r="J27" s="5"/>
      <c r="K27" s="5"/>
      <c r="L27" s="48"/>
      <c r="M27" s="48"/>
      <c r="N27" s="48"/>
      <c r="O27" s="48"/>
      <c r="AJ27" s="5"/>
      <c r="AK27" s="5"/>
      <c r="AN27" s="5"/>
      <c r="AO27" s="5"/>
      <c r="AP27" s="5"/>
      <c r="AQ27" s="5"/>
      <c r="AR27" s="5"/>
      <c r="AS27" s="5"/>
      <c r="AT27" s="5"/>
      <c r="AU27" s="5"/>
    </row>
    <row r="28" spans="1:47" ht="12.75" hidden="1">
      <c r="A28" s="5" t="s">
        <v>65</v>
      </c>
      <c r="B28" s="15"/>
      <c r="C28" s="15"/>
      <c r="D28" s="15"/>
      <c r="E28" s="15"/>
      <c r="F28" s="15"/>
      <c r="G28" s="5"/>
      <c r="H28" s="5"/>
      <c r="I28" s="5"/>
      <c r="J28" s="5"/>
      <c r="K28" s="5"/>
      <c r="L28" s="48"/>
      <c r="M28" s="48"/>
      <c r="N28" s="48"/>
      <c r="O28" s="48"/>
      <c r="AI28" s="5" t="s">
        <v>109</v>
      </c>
      <c r="AJ28" s="5"/>
      <c r="AK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" t="s">
        <v>150</v>
      </c>
      <c r="B29" s="15"/>
      <c r="C29" s="15"/>
      <c r="D29" s="15"/>
      <c r="E29" s="15"/>
      <c r="F29" s="15"/>
      <c r="G29" s="5"/>
      <c r="H29" s="5"/>
      <c r="I29" s="5"/>
      <c r="J29" s="5"/>
      <c r="K29" s="5"/>
      <c r="L29" s="48"/>
      <c r="M29" s="48"/>
      <c r="N29" s="48"/>
      <c r="O29" s="48"/>
      <c r="AI29" s="5" t="s">
        <v>167</v>
      </c>
      <c r="AJ29" s="5"/>
      <c r="AK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" t="s">
        <v>68</v>
      </c>
      <c r="B30" s="30"/>
      <c r="C30" s="30"/>
      <c r="D30" s="30"/>
      <c r="E30" s="30"/>
      <c r="F30" s="30"/>
      <c r="G30" s="5"/>
      <c r="H30" s="5"/>
      <c r="I30" s="5"/>
      <c r="J30" s="5"/>
      <c r="K30" s="5"/>
      <c r="L30" s="48"/>
      <c r="M30" s="48"/>
      <c r="N30" s="48"/>
      <c r="O30" s="48"/>
      <c r="AI30" s="5" t="s">
        <v>68</v>
      </c>
      <c r="AJ30" s="5"/>
      <c r="AK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30"/>
      <c r="B31" s="30"/>
      <c r="C31" s="30"/>
      <c r="D31" s="30"/>
      <c r="E31" s="30"/>
      <c r="F31" s="30"/>
      <c r="G31" s="5"/>
      <c r="H31" s="5"/>
      <c r="I31" s="5"/>
      <c r="J31" s="5"/>
      <c r="K31" s="5"/>
      <c r="L31" s="48"/>
      <c r="M31" s="48"/>
      <c r="N31" s="48"/>
      <c r="O31" s="48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15"/>
      <c r="B32" s="5">
        <v>166.386</v>
      </c>
      <c r="C32" s="5"/>
      <c r="D32" s="5"/>
      <c r="E32" s="5"/>
      <c r="F32" s="5"/>
      <c r="G32" s="5"/>
      <c r="H32" s="5"/>
      <c r="I32" s="5"/>
      <c r="J32" s="5"/>
      <c r="K32" s="5"/>
      <c r="L32" s="48"/>
      <c r="M32" s="48"/>
      <c r="N32" s="48"/>
      <c r="O32" s="48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15"/>
      <c r="B33" s="15"/>
      <c r="C33" s="15"/>
      <c r="D33" s="15"/>
      <c r="E33" s="15"/>
      <c r="F33" s="15"/>
      <c r="G33" s="5"/>
      <c r="H33" s="5"/>
      <c r="I33" s="5"/>
      <c r="J33" s="5"/>
      <c r="K33" s="5"/>
      <c r="L33" s="48"/>
      <c r="M33" s="48"/>
      <c r="N33" s="48"/>
      <c r="O33" s="48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15"/>
      <c r="B34" s="15"/>
      <c r="C34" s="15"/>
      <c r="D34" s="15"/>
      <c r="E34" s="15"/>
      <c r="F34" s="15"/>
      <c r="G34" s="5"/>
      <c r="H34" s="5"/>
      <c r="I34" s="5"/>
      <c r="J34" s="5"/>
      <c r="K34" s="5"/>
      <c r="L34" s="48"/>
      <c r="M34" s="48"/>
      <c r="N34" s="48"/>
      <c r="O34" s="48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18" ht="12.75">
      <c r="A35" s="45" t="s">
        <v>64</v>
      </c>
      <c r="B35" s="45"/>
      <c r="C35" s="45"/>
      <c r="D35" s="45"/>
      <c r="E35" s="45"/>
      <c r="F35" s="45"/>
      <c r="H35" s="4"/>
      <c r="I35" s="4"/>
      <c r="J35" s="4"/>
      <c r="L35" s="4"/>
      <c r="M35" s="4"/>
      <c r="N35" s="4"/>
      <c r="P35" s="4"/>
      <c r="Q35" s="4"/>
      <c r="R35" s="4"/>
    </row>
    <row r="36" spans="1:18" ht="12.75">
      <c r="A36" s="15">
        <v>1995</v>
      </c>
      <c r="B36" s="44">
        <f aca="true" t="shared" si="22" ref="B36:B42">M36/100</f>
        <v>0.046</v>
      </c>
      <c r="C36" s="44"/>
      <c r="D36" s="44"/>
      <c r="E36" s="44"/>
      <c r="F36" s="44"/>
      <c r="H36" s="44"/>
      <c r="I36" s="44"/>
      <c r="J36" s="44"/>
      <c r="M36" s="5">
        <v>4.6</v>
      </c>
      <c r="N36" s="5"/>
      <c r="P36" s="5">
        <v>192.32789323201905</v>
      </c>
      <c r="Q36" s="5"/>
      <c r="R36" s="5"/>
    </row>
    <row r="37" spans="1:18" ht="12.75">
      <c r="A37" s="15">
        <v>1996</v>
      </c>
      <c r="B37" s="44">
        <f t="shared" si="22"/>
        <v>0.034</v>
      </c>
      <c r="C37" s="44"/>
      <c r="D37" s="44"/>
      <c r="E37" s="44"/>
      <c r="F37" s="44"/>
      <c r="H37" s="44"/>
      <c r="I37" s="44"/>
      <c r="J37" s="44"/>
      <c r="M37" s="5">
        <v>3.4</v>
      </c>
      <c r="N37" s="5"/>
      <c r="P37" s="5">
        <v>198.86704160190772</v>
      </c>
      <c r="Q37" s="5"/>
      <c r="R37" s="5"/>
    </row>
    <row r="38" spans="1:18" ht="12.75">
      <c r="A38" s="15">
        <v>1997</v>
      </c>
      <c r="B38" s="44">
        <f t="shared" si="22"/>
        <v>0.02</v>
      </c>
      <c r="C38" s="44"/>
      <c r="D38" s="44"/>
      <c r="E38" s="44"/>
      <c r="F38" s="44"/>
      <c r="H38" s="44"/>
      <c r="I38" s="44"/>
      <c r="J38" s="44"/>
      <c r="M38" s="5">
        <v>2</v>
      </c>
      <c r="N38" s="5"/>
      <c r="P38" s="5">
        <v>202.84438243394587</v>
      </c>
      <c r="Q38" s="5"/>
      <c r="R38" s="5"/>
    </row>
    <row r="39" spans="1:18" ht="12.75">
      <c r="A39" s="15">
        <v>1998</v>
      </c>
      <c r="B39" s="44">
        <f t="shared" si="22"/>
        <v>0.018000000000000002</v>
      </c>
      <c r="C39" s="44"/>
      <c r="D39" s="44"/>
      <c r="E39" s="44"/>
      <c r="F39" s="44"/>
      <c r="H39" s="44"/>
      <c r="I39" s="44"/>
      <c r="J39" s="44"/>
      <c r="M39" s="5">
        <v>1.8</v>
      </c>
      <c r="N39" s="5"/>
      <c r="P39" s="5">
        <v>206.4955813177569</v>
      </c>
      <c r="Q39" s="5"/>
      <c r="R39" s="5"/>
    </row>
    <row r="40" spans="1:18" ht="12.75">
      <c r="A40" s="15">
        <v>1999</v>
      </c>
      <c r="B40" s="44">
        <f t="shared" si="22"/>
        <v>0.024</v>
      </c>
      <c r="C40" s="44"/>
      <c r="D40" s="44"/>
      <c r="E40" s="44"/>
      <c r="F40" s="44"/>
      <c r="H40" s="44"/>
      <c r="I40" s="44"/>
      <c r="J40" s="44"/>
      <c r="M40" s="5">
        <v>2.4</v>
      </c>
      <c r="N40" s="5"/>
      <c r="P40" s="5">
        <v>211.45147526938305</v>
      </c>
      <c r="Q40" s="5"/>
      <c r="R40" s="5"/>
    </row>
    <row r="41" spans="1:18" ht="12.75">
      <c r="A41" s="15">
        <v>2000</v>
      </c>
      <c r="B41" s="44">
        <f t="shared" si="22"/>
        <v>0.034</v>
      </c>
      <c r="C41" s="44"/>
      <c r="D41" s="44"/>
      <c r="E41" s="44"/>
      <c r="F41" s="44"/>
      <c r="H41" s="44"/>
      <c r="I41" s="44"/>
      <c r="J41" s="44"/>
      <c r="M41" s="5">
        <v>3.4</v>
      </c>
      <c r="N41" s="5"/>
      <c r="P41" s="5"/>
      <c r="Q41" s="5"/>
      <c r="R41" s="5"/>
    </row>
    <row r="42" spans="1:14" ht="12.75">
      <c r="A42" s="15">
        <v>2001</v>
      </c>
      <c r="B42" s="44">
        <f t="shared" si="22"/>
        <v>0.027000000000000003</v>
      </c>
      <c r="C42" s="44"/>
      <c r="D42" s="44"/>
      <c r="E42" s="44"/>
      <c r="F42" s="44"/>
      <c r="M42" s="5">
        <v>2.7</v>
      </c>
      <c r="N42" s="5"/>
    </row>
  </sheetData>
  <mergeCells count="52">
    <mergeCell ref="C4:F4"/>
    <mergeCell ref="AV11:AW11"/>
    <mergeCell ref="AV12:AW12"/>
    <mergeCell ref="AV13:AW13"/>
    <mergeCell ref="AV4:AW4"/>
    <mergeCell ref="AV8:AW8"/>
    <mergeCell ref="AV9:AW9"/>
    <mergeCell ref="AV10:AW10"/>
    <mergeCell ref="AR11:AS11"/>
    <mergeCell ref="AR12:AS12"/>
    <mergeCell ref="AR13:AS13"/>
    <mergeCell ref="AT4:AU4"/>
    <mergeCell ref="AT8:AU8"/>
    <mergeCell ref="AT9:AU9"/>
    <mergeCell ref="AT10:AU10"/>
    <mergeCell ref="AT11:AU11"/>
    <mergeCell ref="AT12:AU12"/>
    <mergeCell ref="AT13:AU13"/>
    <mergeCell ref="AR4:AS4"/>
    <mergeCell ref="AR8:AS8"/>
    <mergeCell ref="AR9:AS9"/>
    <mergeCell ref="AR10:AS10"/>
    <mergeCell ref="AP10:AQ10"/>
    <mergeCell ref="AP11:AQ11"/>
    <mergeCell ref="AP12:AQ12"/>
    <mergeCell ref="AP13:AQ13"/>
    <mergeCell ref="AN10:AO10"/>
    <mergeCell ref="AN11:AO11"/>
    <mergeCell ref="AN12:AO12"/>
    <mergeCell ref="AN13:AO13"/>
    <mergeCell ref="AL10:AM10"/>
    <mergeCell ref="AL11:AM11"/>
    <mergeCell ref="AL12:AM12"/>
    <mergeCell ref="AL13:AM13"/>
    <mergeCell ref="W4:Z4"/>
    <mergeCell ref="AA4:AD4"/>
    <mergeCell ref="AL4:AM4"/>
    <mergeCell ref="AL8:AM8"/>
    <mergeCell ref="G4:J4"/>
    <mergeCell ref="K4:N4"/>
    <mergeCell ref="O4:R4"/>
    <mergeCell ref="S4:V4"/>
    <mergeCell ref="AK3:AW3"/>
    <mergeCell ref="AA3:AC3"/>
    <mergeCell ref="AE4:AG4"/>
    <mergeCell ref="AL9:AM9"/>
    <mergeCell ref="AN4:AO4"/>
    <mergeCell ref="AN8:AO8"/>
    <mergeCell ref="AN9:AO9"/>
    <mergeCell ref="AP4:AQ4"/>
    <mergeCell ref="AP8:AQ8"/>
    <mergeCell ref="AP9:AQ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DPTOP. Preus, hipoteques i altres indicadors</dc:title>
  <dc:subject>Indicadors dels preus de l'habitatge nou, de segona mà i de lloguer per municipis a Catalunya i per districtes a Barcelona així com dades sobre les hipoteques immobiliàries.</dc:subject>
  <dc:creator>Generalitat de Catalunya. Departament de Política Territorial i Obres Públiques</dc:creator>
  <cp:keywords>preu; superfície; habitatge; hipoteques; immobiliari; lloguer.</cp:keywords>
  <dc:description/>
  <cp:lastModifiedBy>AGUSTIN BORRELL</cp:lastModifiedBy>
  <cp:lastPrinted>2002-09-30T11:48:33Z</cp:lastPrinted>
  <dcterms:created xsi:type="dcterms:W3CDTF">1996-11-27T10:00:04Z</dcterms:created>
  <dcterms:modified xsi:type="dcterms:W3CDTF">2003-08-14T10:58:21Z</dcterms:modified>
  <cp:category/>
  <cp:version/>
  <cp:contentType/>
  <cp:contentStatus/>
</cp:coreProperties>
</file>